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quilles2011" sheetId="1" r:id="rId1"/>
    <sheet name="L'équipe" sheetId="2" r:id="rId2"/>
    <sheet name="C. MAJOREL" sheetId="3" r:id="rId3"/>
    <sheet name="D. SAGNES" sheetId="4" r:id="rId4"/>
    <sheet name="C. PAGES" sheetId="5" r:id="rId5"/>
    <sheet name="M. MALPEL" sheetId="6" r:id="rId6"/>
    <sheet name="PARTIES" sheetId="7" r:id="rId7"/>
  </sheets>
  <definedNames>
    <definedName name="_xlnm.Print_Area" localSheetId="1">'L''équipe'!$A$1:$G$15</definedName>
    <definedName name="_xlnm.Print_Area" localSheetId="0">'quilles2011'!$A$1:$M$19</definedName>
  </definedNames>
  <calcPr fullCalcOnLoad="1"/>
</workbook>
</file>

<file path=xl/sharedStrings.xml><?xml version="1.0" encoding="utf-8"?>
<sst xmlns="http://schemas.openxmlformats.org/spreadsheetml/2006/main" count="156" uniqueCount="72">
  <si>
    <t>TOTAL</t>
  </si>
  <si>
    <t>C. MAJOREL</t>
  </si>
  <si>
    <t>C. PAGES</t>
  </si>
  <si>
    <t>D. SAGNES</t>
  </si>
  <si>
    <t>M. MALPEL</t>
  </si>
  <si>
    <t>Rodez</t>
  </si>
  <si>
    <t>Les Zéros</t>
  </si>
  <si>
    <t>Les Neufs</t>
  </si>
  <si>
    <t>Marcillac</t>
  </si>
  <si>
    <t>Rignac</t>
  </si>
  <si>
    <t>Olemps</t>
  </si>
  <si>
    <t>Florentin</t>
  </si>
  <si>
    <t>Lunel</t>
  </si>
  <si>
    <t>Bertholène</t>
  </si>
  <si>
    <t>Rieupeyroux</t>
  </si>
  <si>
    <t>1 zéro à 20m</t>
  </si>
  <si>
    <t>1 neuf à 15m</t>
  </si>
  <si>
    <t>1 zéro à 10m</t>
  </si>
  <si>
    <t>1 zéro à 15m</t>
  </si>
  <si>
    <t>1 neuf à 5m</t>
  </si>
  <si>
    <t>1 neuf à 5m
2 neufs à 10m</t>
  </si>
  <si>
    <t>MOYENNE</t>
  </si>
  <si>
    <t>(Flavin)</t>
  </si>
  <si>
    <t>(Arvieu)</t>
  </si>
  <si>
    <t>(Bozouls)</t>
  </si>
  <si>
    <t>MAJOREL</t>
  </si>
  <si>
    <t>(Golinhac)</t>
  </si>
  <si>
    <t>(Saint-Cyprien)</t>
  </si>
  <si>
    <t>DELBOUIS</t>
  </si>
  <si>
    <t>(Saint-Amans)</t>
  </si>
  <si>
    <t>CONTE</t>
  </si>
  <si>
    <t>(Lassouts)</t>
  </si>
  <si>
    <t>BURGUIERE</t>
  </si>
  <si>
    <t>BONNEFOUS</t>
  </si>
  <si>
    <t>(Naucelle)</t>
  </si>
  <si>
    <t>CANITROT</t>
  </si>
  <si>
    <t>(Ségur)</t>
  </si>
  <si>
    <t>GARREL</t>
  </si>
  <si>
    <t>(Saint-Christophe)</t>
  </si>
  <si>
    <t>RICARD</t>
  </si>
  <si>
    <t>(Sainte-Geneviève)</t>
  </si>
  <si>
    <t>GOUDERGUES</t>
  </si>
  <si>
    <t>(Espalion)</t>
  </si>
  <si>
    <t>BOUNHOL</t>
  </si>
  <si>
    <t>FAU</t>
  </si>
  <si>
    <t>(Grand-Vabre/Marcillac)</t>
  </si>
  <si>
    <t>FAYEL</t>
  </si>
  <si>
    <t>COUDERC</t>
  </si>
  <si>
    <t>(Saint-Côme)</t>
  </si>
  <si>
    <t>GRES</t>
  </si>
  <si>
    <t>(Rignac/Firmi)</t>
  </si>
  <si>
    <t>GIZARD</t>
  </si>
  <si>
    <t>(Cassuejouls)</t>
  </si>
  <si>
    <t>BOSCUS</t>
  </si>
  <si>
    <t>(Sénergues)</t>
  </si>
  <si>
    <t>ROBERT</t>
  </si>
  <si>
    <t>(Trémouilles)</t>
  </si>
  <si>
    <t>MAGNAVAL</t>
  </si>
  <si>
    <t>1 neuf à 5m
1 neuf à 10m</t>
  </si>
  <si>
    <t>1 zéro à 15m
1 zéro à 20m</t>
  </si>
  <si>
    <t>1 zéro à 10m
1 zéro à 20m</t>
  </si>
  <si>
    <t>Campuac</t>
  </si>
  <si>
    <t>1 neuf à 5m
1 neuf à 15m</t>
  </si>
  <si>
    <t>1 zéro à 10m
1 zéro à 15m</t>
  </si>
  <si>
    <t>2 neufs à 5m</t>
  </si>
  <si>
    <t>1 neuf à 10m</t>
  </si>
  <si>
    <t>2 neuf à 5m
1 neuf à 10m</t>
  </si>
  <si>
    <t>Sénergues</t>
  </si>
  <si>
    <t>Individuels</t>
  </si>
  <si>
    <t>Championnat de France par équipe</t>
  </si>
  <si>
    <t>5ème</t>
  </si>
  <si>
    <t>Ch de France par équipes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</si>
</sst>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34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39"/>
      <name val="Arial"/>
      <family val="2"/>
    </font>
    <font>
      <u val="single"/>
      <sz val="7.5"/>
      <color indexed="20"/>
      <name val="Arial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4" borderId="22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" fontId="0" fillId="34" borderId="18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35" borderId="18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center" vertical="center"/>
    </xf>
    <xf numFmtId="4" fontId="2" fillId="35" borderId="22" xfId="0" applyNumberFormat="1" applyFont="1" applyFill="1" applyBorder="1" applyAlignment="1">
      <alignment horizontal="center" vertical="center"/>
    </xf>
    <xf numFmtId="0" fontId="48" fillId="36" borderId="22" xfId="0" applyFont="1" applyFill="1" applyBorder="1" applyAlignment="1">
      <alignment horizontal="centerContinuous" vertical="center"/>
    </xf>
    <xf numFmtId="0" fontId="2" fillId="37" borderId="11" xfId="0" applyFont="1" applyFill="1" applyBorder="1" applyAlignment="1">
      <alignment horizontal="centerContinuous" vertical="center"/>
    </xf>
    <xf numFmtId="0" fontId="0" fillId="9" borderId="13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9" borderId="13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Continuous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8" fillId="41" borderId="27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0" fontId="8" fillId="42" borderId="31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 wrapText="1"/>
    </xf>
    <xf numFmtId="0" fontId="7" fillId="40" borderId="28" xfId="0" applyFont="1" applyFill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9" borderId="28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FF00"/>
      <rgbColor rgb="00FFFF99"/>
      <rgbColor rgb="00FFFFFF"/>
      <rgbColor rgb="00FFCC99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1</xdr:row>
      <xdr:rowOff>9525</xdr:rowOff>
    </xdr:from>
    <xdr:to>
      <xdr:col>14</xdr:col>
      <xdr:colOff>114300</xdr:colOff>
      <xdr:row>18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57175"/>
          <a:ext cx="7620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19"/>
  <sheetViews>
    <sheetView tabSelected="1" zoomScale="75" zoomScaleNormal="75" zoomScalePageLayoutView="0" workbookViewId="0" topLeftCell="A1">
      <selection activeCell="C42" sqref="C42"/>
    </sheetView>
  </sheetViews>
  <sheetFormatPr defaultColWidth="11.421875" defaultRowHeight="12.75"/>
  <cols>
    <col min="1" max="1" width="4.8515625" style="1" customWidth="1"/>
    <col min="2" max="2" width="16.140625" style="1" bestFit="1" customWidth="1"/>
    <col min="3" max="3" width="23.7109375" style="1" customWidth="1"/>
    <col min="4" max="11" width="7.7109375" style="1" customWidth="1"/>
    <col min="12" max="13" width="11.57421875" style="1" customWidth="1"/>
    <col min="14" max="16384" width="11.421875" style="1" customWidth="1"/>
  </cols>
  <sheetData>
    <row r="1" spans="1:13" ht="19.5" customHeight="1" thickBot="1">
      <c r="A1" s="56"/>
      <c r="B1" s="57"/>
      <c r="C1" s="57"/>
      <c r="D1" s="58">
        <v>1</v>
      </c>
      <c r="E1" s="59">
        <v>2</v>
      </c>
      <c r="F1" s="58">
        <v>3</v>
      </c>
      <c r="G1" s="59">
        <v>4</v>
      </c>
      <c r="H1" s="58">
        <v>5</v>
      </c>
      <c r="I1" s="59">
        <v>6</v>
      </c>
      <c r="J1" s="58">
        <v>7</v>
      </c>
      <c r="K1" s="59">
        <v>8</v>
      </c>
      <c r="L1" s="58" t="s">
        <v>0</v>
      </c>
      <c r="M1" s="60" t="s">
        <v>21</v>
      </c>
    </row>
    <row r="2" spans="1:13" ht="16.5" customHeight="1">
      <c r="A2" s="61">
        <v>1</v>
      </c>
      <c r="B2" s="74" t="s">
        <v>32</v>
      </c>
      <c r="C2" s="75" t="s">
        <v>24</v>
      </c>
      <c r="D2" s="76">
        <v>589</v>
      </c>
      <c r="E2" s="76">
        <v>610</v>
      </c>
      <c r="F2" s="76">
        <v>595</v>
      </c>
      <c r="G2" s="76">
        <v>601</v>
      </c>
      <c r="H2" s="76">
        <v>577</v>
      </c>
      <c r="I2" s="77">
        <v>586</v>
      </c>
      <c r="J2" s="76">
        <v>569</v>
      </c>
      <c r="K2" s="76">
        <v>599</v>
      </c>
      <c r="L2" s="77">
        <f aca="true" t="shared" si="0" ref="L2:L19">SUM(D2:K2)</f>
        <v>4726</v>
      </c>
      <c r="M2" s="78">
        <f aca="true" t="shared" si="1" ref="M2:M19">L2/8</f>
        <v>590.75</v>
      </c>
    </row>
    <row r="3" spans="1:13" ht="16.5" customHeight="1">
      <c r="A3" s="66">
        <v>2</v>
      </c>
      <c r="B3" s="79" t="s">
        <v>25</v>
      </c>
      <c r="C3" s="62" t="s">
        <v>26</v>
      </c>
      <c r="D3" s="63">
        <v>596</v>
      </c>
      <c r="E3" s="63">
        <v>579</v>
      </c>
      <c r="F3" s="63">
        <v>589</v>
      </c>
      <c r="G3" s="63">
        <v>589</v>
      </c>
      <c r="H3" s="63">
        <v>560</v>
      </c>
      <c r="I3" s="64">
        <v>573</v>
      </c>
      <c r="J3" s="63">
        <v>569</v>
      </c>
      <c r="K3" s="63">
        <v>588</v>
      </c>
      <c r="L3" s="64">
        <f t="shared" si="0"/>
        <v>4643</v>
      </c>
      <c r="M3" s="65">
        <f t="shared" si="1"/>
        <v>580.375</v>
      </c>
    </row>
    <row r="4" spans="1:13" ht="16.5" customHeight="1">
      <c r="A4" s="66">
        <v>3</v>
      </c>
      <c r="B4" s="79" t="s">
        <v>43</v>
      </c>
      <c r="C4" s="62" t="s">
        <v>23</v>
      </c>
      <c r="D4" s="63">
        <v>576</v>
      </c>
      <c r="E4" s="63">
        <v>531</v>
      </c>
      <c r="F4" s="63">
        <v>565</v>
      </c>
      <c r="G4" s="63">
        <v>603</v>
      </c>
      <c r="H4" s="63">
        <v>592</v>
      </c>
      <c r="I4" s="64">
        <v>569</v>
      </c>
      <c r="J4" s="63">
        <v>582</v>
      </c>
      <c r="K4" s="63">
        <v>610</v>
      </c>
      <c r="L4" s="64">
        <f t="shared" si="0"/>
        <v>4628</v>
      </c>
      <c r="M4" s="65">
        <f t="shared" si="1"/>
        <v>578.5</v>
      </c>
    </row>
    <row r="5" spans="1:13" ht="16.5" customHeight="1">
      <c r="A5" s="66">
        <v>4</v>
      </c>
      <c r="B5" s="79" t="s">
        <v>30</v>
      </c>
      <c r="C5" s="62" t="s">
        <v>31</v>
      </c>
      <c r="D5" s="63">
        <v>573</v>
      </c>
      <c r="E5" s="63">
        <v>561</v>
      </c>
      <c r="F5" s="63">
        <v>559</v>
      </c>
      <c r="G5" s="63">
        <v>595</v>
      </c>
      <c r="H5" s="63">
        <v>589</v>
      </c>
      <c r="I5" s="64">
        <v>577</v>
      </c>
      <c r="J5" s="63">
        <v>581</v>
      </c>
      <c r="K5" s="63">
        <v>579</v>
      </c>
      <c r="L5" s="64">
        <f t="shared" si="0"/>
        <v>4614</v>
      </c>
      <c r="M5" s="65">
        <f t="shared" si="1"/>
        <v>576.75</v>
      </c>
    </row>
    <row r="6" spans="1:13" ht="16.5" customHeight="1">
      <c r="A6" s="66">
        <v>5</v>
      </c>
      <c r="B6" s="79" t="s">
        <v>37</v>
      </c>
      <c r="C6" s="62" t="s">
        <v>38</v>
      </c>
      <c r="D6" s="63">
        <v>540</v>
      </c>
      <c r="E6" s="63">
        <v>589</v>
      </c>
      <c r="F6" s="63">
        <v>565</v>
      </c>
      <c r="G6" s="63">
        <v>593</v>
      </c>
      <c r="H6" s="63">
        <v>601</v>
      </c>
      <c r="I6" s="64">
        <v>560</v>
      </c>
      <c r="J6" s="63">
        <v>542</v>
      </c>
      <c r="K6" s="63">
        <v>567</v>
      </c>
      <c r="L6" s="64">
        <f t="shared" si="0"/>
        <v>4557</v>
      </c>
      <c r="M6" s="65">
        <f t="shared" si="1"/>
        <v>569.625</v>
      </c>
    </row>
    <row r="7" spans="1:13" ht="16.5" customHeight="1">
      <c r="A7" s="66">
        <v>6</v>
      </c>
      <c r="B7" s="79" t="s">
        <v>49</v>
      </c>
      <c r="C7" s="62" t="s">
        <v>50</v>
      </c>
      <c r="D7" s="63">
        <v>549</v>
      </c>
      <c r="E7" s="63">
        <v>548</v>
      </c>
      <c r="F7" s="63">
        <v>582</v>
      </c>
      <c r="G7" s="63">
        <v>563</v>
      </c>
      <c r="H7" s="63">
        <v>595</v>
      </c>
      <c r="I7" s="64">
        <v>563</v>
      </c>
      <c r="J7" s="63">
        <v>564</v>
      </c>
      <c r="K7" s="63">
        <v>581</v>
      </c>
      <c r="L7" s="64">
        <f t="shared" si="0"/>
        <v>4545</v>
      </c>
      <c r="M7" s="65">
        <f t="shared" si="1"/>
        <v>568.125</v>
      </c>
    </row>
    <row r="8" spans="1:13" ht="16.5" customHeight="1">
      <c r="A8" s="66">
        <v>7</v>
      </c>
      <c r="B8" s="79" t="s">
        <v>35</v>
      </c>
      <c r="C8" s="62" t="s">
        <v>36</v>
      </c>
      <c r="D8" s="63">
        <v>576</v>
      </c>
      <c r="E8" s="63">
        <v>553</v>
      </c>
      <c r="F8" s="63">
        <v>558</v>
      </c>
      <c r="G8" s="63">
        <v>581</v>
      </c>
      <c r="H8" s="63">
        <v>579</v>
      </c>
      <c r="I8" s="64">
        <v>553</v>
      </c>
      <c r="J8" s="63">
        <v>539</v>
      </c>
      <c r="K8" s="63">
        <v>570</v>
      </c>
      <c r="L8" s="64">
        <f t="shared" si="0"/>
        <v>4509</v>
      </c>
      <c r="M8" s="65">
        <f t="shared" si="1"/>
        <v>563.625</v>
      </c>
    </row>
    <row r="9" spans="1:13" ht="16.5" customHeight="1">
      <c r="A9" s="66">
        <v>8</v>
      </c>
      <c r="B9" s="79" t="s">
        <v>57</v>
      </c>
      <c r="C9" s="62" t="s">
        <v>22</v>
      </c>
      <c r="D9" s="63">
        <v>563</v>
      </c>
      <c r="E9" s="63">
        <v>517</v>
      </c>
      <c r="F9" s="63">
        <v>597</v>
      </c>
      <c r="G9" s="63">
        <v>578</v>
      </c>
      <c r="H9" s="63">
        <v>563</v>
      </c>
      <c r="I9" s="64">
        <v>557</v>
      </c>
      <c r="J9" s="63">
        <v>570</v>
      </c>
      <c r="K9" s="63">
        <v>563</v>
      </c>
      <c r="L9" s="64">
        <f t="shared" si="0"/>
        <v>4508</v>
      </c>
      <c r="M9" s="65">
        <f t="shared" si="1"/>
        <v>563.5</v>
      </c>
    </row>
    <row r="10" spans="1:13" ht="16.5" customHeight="1">
      <c r="A10" s="66">
        <v>9</v>
      </c>
      <c r="B10" s="79" t="s">
        <v>33</v>
      </c>
      <c r="C10" s="62" t="s">
        <v>34</v>
      </c>
      <c r="D10" s="63">
        <v>580</v>
      </c>
      <c r="E10" s="63">
        <v>579</v>
      </c>
      <c r="F10" s="63">
        <v>570</v>
      </c>
      <c r="G10" s="63">
        <v>566</v>
      </c>
      <c r="H10" s="63">
        <v>557</v>
      </c>
      <c r="I10" s="64">
        <v>566</v>
      </c>
      <c r="J10" s="63">
        <v>519</v>
      </c>
      <c r="K10" s="63">
        <v>571</v>
      </c>
      <c r="L10" s="64">
        <f t="shared" si="0"/>
        <v>4508</v>
      </c>
      <c r="M10" s="65">
        <f t="shared" si="1"/>
        <v>563.5</v>
      </c>
    </row>
    <row r="11" spans="1:13" ht="16.5" customHeight="1">
      <c r="A11" s="66">
        <v>10</v>
      </c>
      <c r="B11" s="79" t="s">
        <v>53</v>
      </c>
      <c r="C11" s="62" t="s">
        <v>54</v>
      </c>
      <c r="D11" s="72">
        <v>543</v>
      </c>
      <c r="E11" s="63">
        <v>552</v>
      </c>
      <c r="F11" s="63">
        <v>563</v>
      </c>
      <c r="G11" s="63">
        <v>593</v>
      </c>
      <c r="H11" s="63">
        <v>568</v>
      </c>
      <c r="I11" s="64">
        <v>540</v>
      </c>
      <c r="J11" s="63">
        <v>560</v>
      </c>
      <c r="K11" s="63">
        <v>570</v>
      </c>
      <c r="L11" s="64">
        <f t="shared" si="0"/>
        <v>4489</v>
      </c>
      <c r="M11" s="65">
        <f t="shared" si="1"/>
        <v>561.125</v>
      </c>
    </row>
    <row r="12" spans="1:13" ht="16.5" customHeight="1">
      <c r="A12" s="66">
        <v>11</v>
      </c>
      <c r="B12" s="82" t="s">
        <v>47</v>
      </c>
      <c r="C12" s="83" t="s">
        <v>48</v>
      </c>
      <c r="D12" s="72">
        <v>569</v>
      </c>
      <c r="E12" s="72">
        <v>534</v>
      </c>
      <c r="F12" s="72">
        <v>571</v>
      </c>
      <c r="G12" s="72">
        <v>559</v>
      </c>
      <c r="H12" s="72">
        <v>561</v>
      </c>
      <c r="I12" s="84">
        <v>552</v>
      </c>
      <c r="J12" s="63">
        <v>576</v>
      </c>
      <c r="K12" s="63">
        <v>549</v>
      </c>
      <c r="L12" s="64">
        <f t="shared" si="0"/>
        <v>4471</v>
      </c>
      <c r="M12" s="65">
        <f t="shared" si="1"/>
        <v>558.875</v>
      </c>
    </row>
    <row r="13" spans="1:13" ht="16.5" customHeight="1">
      <c r="A13" s="66">
        <v>12</v>
      </c>
      <c r="B13" s="79" t="s">
        <v>51</v>
      </c>
      <c r="C13" s="62" t="s">
        <v>52</v>
      </c>
      <c r="D13" s="63">
        <v>552</v>
      </c>
      <c r="E13" s="63">
        <v>544</v>
      </c>
      <c r="F13" s="63">
        <v>586</v>
      </c>
      <c r="G13" s="63">
        <v>565</v>
      </c>
      <c r="H13" s="63">
        <v>573</v>
      </c>
      <c r="I13" s="64">
        <v>553</v>
      </c>
      <c r="J13" s="63">
        <v>541</v>
      </c>
      <c r="K13" s="63">
        <v>544</v>
      </c>
      <c r="L13" s="64">
        <f t="shared" si="0"/>
        <v>4458</v>
      </c>
      <c r="M13" s="65">
        <f t="shared" si="1"/>
        <v>557.25</v>
      </c>
    </row>
    <row r="14" spans="1:13" ht="16.5" customHeight="1">
      <c r="A14" s="66">
        <v>13</v>
      </c>
      <c r="B14" s="79" t="s">
        <v>44</v>
      </c>
      <c r="C14" s="62" t="s">
        <v>45</v>
      </c>
      <c r="D14" s="63">
        <v>547</v>
      </c>
      <c r="E14" s="63">
        <v>559</v>
      </c>
      <c r="F14" s="63">
        <v>573</v>
      </c>
      <c r="G14" s="63">
        <v>556</v>
      </c>
      <c r="H14" s="63">
        <v>556</v>
      </c>
      <c r="I14" s="64">
        <v>558</v>
      </c>
      <c r="J14" s="63">
        <v>553</v>
      </c>
      <c r="K14" s="63">
        <v>539</v>
      </c>
      <c r="L14" s="64">
        <f t="shared" si="0"/>
        <v>4441</v>
      </c>
      <c r="M14" s="65">
        <f t="shared" si="1"/>
        <v>555.125</v>
      </c>
    </row>
    <row r="15" spans="1:13" ht="16.5" customHeight="1">
      <c r="A15" s="66">
        <v>14</v>
      </c>
      <c r="B15" s="79" t="s">
        <v>28</v>
      </c>
      <c r="C15" s="62" t="s">
        <v>29</v>
      </c>
      <c r="D15" s="63">
        <v>579</v>
      </c>
      <c r="E15" s="63">
        <v>534</v>
      </c>
      <c r="F15" s="63">
        <v>589</v>
      </c>
      <c r="G15" s="63">
        <v>530</v>
      </c>
      <c r="H15" s="63">
        <v>552</v>
      </c>
      <c r="I15" s="64">
        <v>550</v>
      </c>
      <c r="J15" s="63">
        <v>545</v>
      </c>
      <c r="K15" s="63">
        <v>540</v>
      </c>
      <c r="L15" s="64">
        <f t="shared" si="0"/>
        <v>4419</v>
      </c>
      <c r="M15" s="65">
        <f t="shared" si="1"/>
        <v>552.375</v>
      </c>
    </row>
    <row r="16" spans="1:13" ht="16.5" customHeight="1">
      <c r="A16" s="66">
        <v>15</v>
      </c>
      <c r="B16" s="80" t="s">
        <v>41</v>
      </c>
      <c r="C16" s="73" t="s">
        <v>42</v>
      </c>
      <c r="D16" s="63">
        <v>573</v>
      </c>
      <c r="E16" s="63">
        <v>535</v>
      </c>
      <c r="F16" s="63">
        <v>559</v>
      </c>
      <c r="G16" s="63">
        <v>555</v>
      </c>
      <c r="H16" s="63">
        <v>575</v>
      </c>
      <c r="I16" s="64">
        <v>517</v>
      </c>
      <c r="J16" s="63">
        <v>531</v>
      </c>
      <c r="K16" s="63">
        <v>573</v>
      </c>
      <c r="L16" s="64">
        <f t="shared" si="0"/>
        <v>4418</v>
      </c>
      <c r="M16" s="65">
        <f t="shared" si="1"/>
        <v>552.25</v>
      </c>
    </row>
    <row r="17" spans="1:13" ht="16.5" customHeight="1">
      <c r="A17" s="66">
        <v>16</v>
      </c>
      <c r="B17" s="79" t="s">
        <v>55</v>
      </c>
      <c r="C17" s="62" t="s">
        <v>56</v>
      </c>
      <c r="D17" s="63">
        <v>539</v>
      </c>
      <c r="E17" s="63">
        <v>542</v>
      </c>
      <c r="F17" s="63">
        <v>574</v>
      </c>
      <c r="G17" s="63">
        <v>586</v>
      </c>
      <c r="H17" s="63">
        <v>555</v>
      </c>
      <c r="I17" s="64">
        <v>528</v>
      </c>
      <c r="J17" s="63">
        <v>550</v>
      </c>
      <c r="K17" s="63">
        <v>541</v>
      </c>
      <c r="L17" s="64">
        <f t="shared" si="0"/>
        <v>4415</v>
      </c>
      <c r="M17" s="65">
        <f t="shared" si="1"/>
        <v>551.875</v>
      </c>
    </row>
    <row r="18" spans="1:13" ht="16.5" customHeight="1">
      <c r="A18" s="66">
        <v>17</v>
      </c>
      <c r="B18" s="79" t="s">
        <v>39</v>
      </c>
      <c r="C18" s="62" t="s">
        <v>40</v>
      </c>
      <c r="D18" s="63">
        <v>533</v>
      </c>
      <c r="E18" s="63">
        <v>587</v>
      </c>
      <c r="F18" s="63">
        <v>521</v>
      </c>
      <c r="G18" s="63">
        <v>576</v>
      </c>
      <c r="H18" s="63">
        <v>529</v>
      </c>
      <c r="I18" s="64">
        <v>538</v>
      </c>
      <c r="J18" s="63">
        <v>531</v>
      </c>
      <c r="K18" s="63">
        <v>535</v>
      </c>
      <c r="L18" s="64">
        <f t="shared" si="0"/>
        <v>4350</v>
      </c>
      <c r="M18" s="65">
        <f t="shared" si="1"/>
        <v>543.75</v>
      </c>
    </row>
    <row r="19" spans="1:13" ht="16.5" customHeight="1" thickBot="1">
      <c r="A19" s="67">
        <v>18</v>
      </c>
      <c r="B19" s="81" t="s">
        <v>46</v>
      </c>
      <c r="C19" s="68" t="s">
        <v>27</v>
      </c>
      <c r="D19" s="69">
        <v>557</v>
      </c>
      <c r="E19" s="69">
        <v>548</v>
      </c>
      <c r="F19" s="69">
        <v>555</v>
      </c>
      <c r="G19" s="69">
        <v>542</v>
      </c>
      <c r="H19" s="69">
        <v>568</v>
      </c>
      <c r="I19" s="70">
        <v>504</v>
      </c>
      <c r="J19" s="69">
        <v>531</v>
      </c>
      <c r="K19" s="69">
        <v>544</v>
      </c>
      <c r="L19" s="70">
        <f t="shared" si="0"/>
        <v>4349</v>
      </c>
      <c r="M19" s="71">
        <f t="shared" si="1"/>
        <v>543.625</v>
      </c>
    </row>
  </sheetData>
  <sheetProtection/>
  <printOptions gridLines="1" horizontalCentered="1" verticalCentered="1"/>
  <pageMargins left="0.1968503937007874" right="0.1968503937007874" top="0.5905511811023623" bottom="0.5905511811023623" header="0.11811023622047245" footer="0.11811023622047245"/>
  <pageSetup horizontalDpi="200" verticalDpi="200" orientation="landscape" paperSize="9" scale="10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J24"/>
  <sheetViews>
    <sheetView zoomScale="65" zoomScaleNormal="65" zoomScalePageLayoutView="0" workbookViewId="0" topLeftCell="A1">
      <selection activeCell="E20" sqref="E20"/>
    </sheetView>
  </sheetViews>
  <sheetFormatPr defaultColWidth="11.421875" defaultRowHeight="12.75"/>
  <cols>
    <col min="1" max="1" width="4.57421875" style="13" customWidth="1"/>
    <col min="2" max="2" width="27.00390625" style="13" bestFit="1" customWidth="1"/>
    <col min="3" max="6" width="18.7109375" style="13" customWidth="1"/>
    <col min="7" max="7" width="15.7109375" style="13" customWidth="1"/>
    <col min="8" max="8" width="3.28125" style="1" customWidth="1"/>
    <col min="9" max="16384" width="11.421875" style="1" customWidth="1"/>
  </cols>
  <sheetData>
    <row r="1" ht="13.5" thickBot="1"/>
    <row r="2" spans="3:7" s="13" customFormat="1" ht="51.75" customHeight="1" thickBot="1">
      <c r="C2" s="51" t="s">
        <v>1</v>
      </c>
      <c r="D2" s="51" t="s">
        <v>3</v>
      </c>
      <c r="E2" s="51" t="s">
        <v>2</v>
      </c>
      <c r="F2" s="51" t="s">
        <v>4</v>
      </c>
      <c r="G2" s="51" t="s">
        <v>0</v>
      </c>
    </row>
    <row r="3" spans="1:7" ht="33" customHeight="1">
      <c r="A3" s="52">
        <v>1</v>
      </c>
      <c r="B3" s="52" t="s">
        <v>8</v>
      </c>
      <c r="C3" s="5">
        <v>143</v>
      </c>
      <c r="D3" s="6">
        <v>161</v>
      </c>
      <c r="E3" s="5">
        <v>142</v>
      </c>
      <c r="F3" s="5">
        <v>150</v>
      </c>
      <c r="G3" s="5">
        <f aca="true" t="shared" si="0" ref="G3:G10">SUM(C3:F3)</f>
        <v>596</v>
      </c>
    </row>
    <row r="4" spans="1:7" ht="33" customHeight="1">
      <c r="A4" s="53">
        <v>2</v>
      </c>
      <c r="B4" s="53" t="s">
        <v>9</v>
      </c>
      <c r="C4" s="9">
        <v>148</v>
      </c>
      <c r="D4" s="10">
        <v>142</v>
      </c>
      <c r="E4" s="9">
        <v>142</v>
      </c>
      <c r="F4" s="9">
        <v>147</v>
      </c>
      <c r="G4" s="9">
        <f t="shared" si="0"/>
        <v>579</v>
      </c>
    </row>
    <row r="5" spans="1:10" ht="33" customHeight="1">
      <c r="A5" s="53">
        <v>3</v>
      </c>
      <c r="B5" s="53" t="s">
        <v>10</v>
      </c>
      <c r="C5" s="9">
        <v>146</v>
      </c>
      <c r="D5" s="10">
        <v>155</v>
      </c>
      <c r="E5" s="9">
        <v>149</v>
      </c>
      <c r="F5" s="9">
        <v>139</v>
      </c>
      <c r="G5" s="9">
        <f t="shared" si="0"/>
        <v>589</v>
      </c>
      <c r="I5" s="27"/>
      <c r="J5" s="27"/>
    </row>
    <row r="6" spans="1:7" ht="33" customHeight="1">
      <c r="A6" s="53">
        <v>4</v>
      </c>
      <c r="B6" s="53" t="s">
        <v>11</v>
      </c>
      <c r="C6" s="9">
        <v>153</v>
      </c>
      <c r="D6" s="10">
        <v>148</v>
      </c>
      <c r="E6" s="9">
        <v>139</v>
      </c>
      <c r="F6" s="9">
        <v>149</v>
      </c>
      <c r="G6" s="9">
        <f t="shared" si="0"/>
        <v>589</v>
      </c>
    </row>
    <row r="7" spans="1:7" ht="33" customHeight="1">
      <c r="A7" s="53">
        <v>5</v>
      </c>
      <c r="B7" s="53" t="s">
        <v>12</v>
      </c>
      <c r="C7" s="9">
        <v>138</v>
      </c>
      <c r="D7" s="10">
        <v>134</v>
      </c>
      <c r="E7" s="9">
        <v>140</v>
      </c>
      <c r="F7" s="9">
        <v>148</v>
      </c>
      <c r="G7" s="9">
        <f t="shared" si="0"/>
        <v>560</v>
      </c>
    </row>
    <row r="8" spans="1:7" ht="33" customHeight="1">
      <c r="A8" s="53">
        <v>6</v>
      </c>
      <c r="B8" s="53" t="s">
        <v>13</v>
      </c>
      <c r="C8" s="9">
        <v>153</v>
      </c>
      <c r="D8" s="10">
        <v>138</v>
      </c>
      <c r="E8" s="9">
        <v>138</v>
      </c>
      <c r="F8" s="9">
        <v>144</v>
      </c>
      <c r="G8" s="9">
        <f t="shared" si="0"/>
        <v>573</v>
      </c>
    </row>
    <row r="9" spans="1:7" ht="33" customHeight="1">
      <c r="A9" s="53">
        <v>7</v>
      </c>
      <c r="B9" s="53" t="s">
        <v>14</v>
      </c>
      <c r="C9" s="9">
        <v>135</v>
      </c>
      <c r="D9" s="10">
        <v>146</v>
      </c>
      <c r="E9" s="9">
        <v>139</v>
      </c>
      <c r="F9" s="9">
        <v>149</v>
      </c>
      <c r="G9" s="9">
        <f t="shared" si="0"/>
        <v>569</v>
      </c>
    </row>
    <row r="10" spans="1:7" ht="33" customHeight="1" thickBot="1">
      <c r="A10" s="54">
        <v>8</v>
      </c>
      <c r="B10" s="54" t="s">
        <v>5</v>
      </c>
      <c r="C10" s="12">
        <v>142</v>
      </c>
      <c r="D10" s="23">
        <v>145</v>
      </c>
      <c r="E10" s="12">
        <v>146</v>
      </c>
      <c r="F10" s="12">
        <v>155</v>
      </c>
      <c r="G10" s="12">
        <f t="shared" si="0"/>
        <v>588</v>
      </c>
    </row>
    <row r="11" spans="1:7" s="19" customFormat="1" ht="34.5" customHeight="1" thickBot="1">
      <c r="A11" s="17"/>
      <c r="B11" s="17"/>
      <c r="C11" s="21">
        <f>SUM(C3:C10)/8</f>
        <v>144.75</v>
      </c>
      <c r="D11" s="21">
        <f>SUM(D3:D10)/8</f>
        <v>146.125</v>
      </c>
      <c r="E11" s="21">
        <f>SUM(E3:E10)/8</f>
        <v>141.875</v>
      </c>
      <c r="F11" s="21">
        <f>SUM(F3:F10)/8</f>
        <v>147.625</v>
      </c>
      <c r="G11" s="21">
        <f>SUM(G3:G10)/8</f>
        <v>580.375</v>
      </c>
    </row>
    <row r="12" ht="15" customHeight="1" thickBot="1"/>
    <row r="13" spans="1:7" s="19" customFormat="1" ht="30" customHeight="1" thickBot="1">
      <c r="A13" s="17"/>
      <c r="B13" s="17"/>
      <c r="C13" s="18">
        <f>C15/24</f>
        <v>48.25</v>
      </c>
      <c r="D13" s="18">
        <f>D15/24</f>
        <v>48.708333333333336</v>
      </c>
      <c r="E13" s="18">
        <f>E15/24</f>
        <v>47.291666666666664</v>
      </c>
      <c r="F13" s="18">
        <f>F15/24</f>
        <v>49.208333333333336</v>
      </c>
      <c r="G13" s="18">
        <f>G15/24</f>
        <v>193.45833333333334</v>
      </c>
    </row>
    <row r="14" ht="15" customHeight="1"/>
    <row r="15" spans="3:7" ht="15" customHeight="1">
      <c r="C15" s="13">
        <f>SUM(C3:C10)</f>
        <v>1158</v>
      </c>
      <c r="D15" s="13">
        <f>SUM(D3:D10)</f>
        <v>1169</v>
      </c>
      <c r="E15" s="13">
        <f>SUM(E3:E10)</f>
        <v>1135</v>
      </c>
      <c r="F15" s="13">
        <f>SUM(F3:F10)</f>
        <v>1181</v>
      </c>
      <c r="G15" s="13">
        <f>SUM(G3:G10)</f>
        <v>4643</v>
      </c>
    </row>
    <row r="16" ht="15" customHeight="1"/>
    <row r="17" ht="15" customHeight="1" thickBot="1"/>
    <row r="18" spans="1:7" ht="23.25" customHeight="1">
      <c r="A18" s="52">
        <v>1</v>
      </c>
      <c r="B18" s="90" t="s">
        <v>68</v>
      </c>
      <c r="C18" s="5">
        <v>152</v>
      </c>
      <c r="D18" s="6">
        <v>152</v>
      </c>
      <c r="E18" s="5">
        <v>134</v>
      </c>
      <c r="F18" s="5">
        <v>148</v>
      </c>
      <c r="G18" s="5">
        <f>SUM(C18:F18)</f>
        <v>586</v>
      </c>
    </row>
    <row r="19" spans="1:7" ht="23.25" customHeight="1" thickBot="1">
      <c r="A19" s="54">
        <v>2</v>
      </c>
      <c r="B19" s="92"/>
      <c r="C19" s="12">
        <v>149</v>
      </c>
      <c r="D19" s="23">
        <v>151</v>
      </c>
      <c r="E19" s="12">
        <v>144</v>
      </c>
      <c r="F19" s="12">
        <v>142</v>
      </c>
      <c r="G19" s="12">
        <f>SUM(C19:F19)</f>
        <v>586</v>
      </c>
    </row>
    <row r="20" spans="1:7" ht="15" customHeight="1">
      <c r="A20" s="1"/>
      <c r="B20" s="1"/>
      <c r="C20" s="1"/>
      <c r="D20" s="1"/>
      <c r="E20" s="1"/>
      <c r="F20" s="1"/>
      <c r="G20" s="1"/>
    </row>
    <row r="21" spans="1:7" ht="15" customHeight="1">
      <c r="A21" s="1"/>
      <c r="B21" s="1"/>
      <c r="C21" s="1"/>
      <c r="D21" s="1"/>
      <c r="E21" s="1"/>
      <c r="F21" s="1"/>
      <c r="G21" s="1"/>
    </row>
    <row r="22" spans="1:7" ht="15" customHeight="1" thickBot="1">
      <c r="A22" s="1"/>
      <c r="B22" s="1"/>
      <c r="C22" s="1"/>
      <c r="D22" s="1"/>
      <c r="E22" s="1"/>
      <c r="F22" s="1"/>
      <c r="G22" s="1"/>
    </row>
    <row r="23" spans="1:7" s="19" customFormat="1" ht="26.25" customHeight="1">
      <c r="A23" s="52">
        <v>1</v>
      </c>
      <c r="B23" s="91" t="s">
        <v>69</v>
      </c>
      <c r="C23" s="5">
        <v>147</v>
      </c>
      <c r="D23" s="6">
        <v>138</v>
      </c>
      <c r="E23" s="5">
        <v>151</v>
      </c>
      <c r="F23" s="5">
        <v>138</v>
      </c>
      <c r="G23" s="5">
        <f>SUM(C23:F23)</f>
        <v>574</v>
      </c>
    </row>
    <row r="24" spans="1:9" ht="26.25" customHeight="1" thickBot="1">
      <c r="A24" s="54">
        <v>2</v>
      </c>
      <c r="B24" s="93"/>
      <c r="C24" s="12">
        <v>152</v>
      </c>
      <c r="D24" s="23">
        <v>135</v>
      </c>
      <c r="E24" s="12">
        <v>143</v>
      </c>
      <c r="F24" s="12">
        <v>140</v>
      </c>
      <c r="G24" s="12">
        <f>SUM(C24:F24)</f>
        <v>570</v>
      </c>
      <c r="I24" s="94" t="s">
        <v>70</v>
      </c>
    </row>
    <row r="25" ht="15" customHeight="1"/>
    <row r="26" ht="15" customHeight="1"/>
  </sheetData>
  <sheetProtection/>
  <mergeCells count="2">
    <mergeCell ref="B18:B19"/>
    <mergeCell ref="B23:B24"/>
  </mergeCells>
  <printOptions horizontalCentered="1" verticalCentered="1"/>
  <pageMargins left="0.3937007874015748" right="0.3937007874015748" top="0.5905511811023623" bottom="0.5905511811023623" header="0.31496062992125984" footer="0.1181102362204724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K23"/>
  <sheetViews>
    <sheetView zoomScale="75" zoomScaleNormal="75" zoomScalePageLayoutView="0" workbookViewId="0" topLeftCell="A4">
      <selection activeCell="C21" sqref="C21:H21"/>
    </sheetView>
  </sheetViews>
  <sheetFormatPr defaultColWidth="11.421875" defaultRowHeight="12.75"/>
  <cols>
    <col min="1" max="1" width="6.421875" style="13" customWidth="1"/>
    <col min="2" max="2" width="16.57421875" style="13" customWidth="1"/>
    <col min="3" max="6" width="15.7109375" style="13" customWidth="1"/>
    <col min="7" max="7" width="2.57421875" style="1" customWidth="1"/>
    <col min="8" max="8" width="11.28125" style="1" customWidth="1"/>
    <col min="9" max="9" width="2.8515625" style="1" customWidth="1"/>
    <col min="10" max="11" width="13.00390625" style="1" customWidth="1"/>
    <col min="12" max="13" width="15.7109375" style="1" customWidth="1"/>
    <col min="14" max="16384" width="11.421875" style="1" customWidth="1"/>
  </cols>
  <sheetData>
    <row r="1" ht="13.5" thickBot="1"/>
    <row r="2" spans="3:11" ht="36.75" customHeight="1" thickBot="1">
      <c r="C2" s="47" t="s">
        <v>1</v>
      </c>
      <c r="D2" s="2"/>
      <c r="E2" s="2"/>
      <c r="F2" s="3"/>
      <c r="J2" s="30" t="s">
        <v>6</v>
      </c>
      <c r="K2" s="31" t="s">
        <v>7</v>
      </c>
    </row>
    <row r="3" spans="1:11" ht="36.75" customHeight="1">
      <c r="A3" s="48">
        <v>1</v>
      </c>
      <c r="B3" s="48" t="s">
        <v>8</v>
      </c>
      <c r="C3" s="4">
        <v>43</v>
      </c>
      <c r="D3" s="5">
        <v>47</v>
      </c>
      <c r="E3" s="6">
        <v>53</v>
      </c>
      <c r="F3" s="7">
        <f>SUM(C3:E3)</f>
        <v>143</v>
      </c>
      <c r="J3" s="32" t="s">
        <v>15</v>
      </c>
      <c r="K3" s="35"/>
    </row>
    <row r="4" spans="1:11" ht="36.75" customHeight="1">
      <c r="A4" s="49">
        <v>2</v>
      </c>
      <c r="B4" s="49" t="s">
        <v>9</v>
      </c>
      <c r="C4" s="8">
        <v>49</v>
      </c>
      <c r="D4" s="9">
        <v>60</v>
      </c>
      <c r="E4" s="10">
        <v>39</v>
      </c>
      <c r="F4" s="11">
        <f aca="true" t="shared" si="0" ref="F4:F10">SUM(C4:E4)</f>
        <v>148</v>
      </c>
      <c r="J4" s="33" t="s">
        <v>18</v>
      </c>
      <c r="K4" s="55" t="s">
        <v>20</v>
      </c>
    </row>
    <row r="5" spans="1:11" ht="36.75" customHeight="1">
      <c r="A5" s="49">
        <v>3</v>
      </c>
      <c r="B5" s="49" t="s">
        <v>10</v>
      </c>
      <c r="C5" s="8">
        <v>47</v>
      </c>
      <c r="D5" s="9">
        <v>47</v>
      </c>
      <c r="E5" s="10">
        <v>52</v>
      </c>
      <c r="F5" s="11">
        <f t="shared" si="0"/>
        <v>146</v>
      </c>
      <c r="J5" s="33"/>
      <c r="K5" s="36" t="s">
        <v>19</v>
      </c>
    </row>
    <row r="6" spans="1:11" ht="36.75" customHeight="1">
      <c r="A6" s="49">
        <v>4</v>
      </c>
      <c r="B6" s="49" t="s">
        <v>11</v>
      </c>
      <c r="C6" s="8">
        <v>51</v>
      </c>
      <c r="D6" s="9">
        <v>52</v>
      </c>
      <c r="E6" s="10">
        <v>50</v>
      </c>
      <c r="F6" s="11">
        <f t="shared" si="0"/>
        <v>153</v>
      </c>
      <c r="G6" s="20"/>
      <c r="J6" s="33" t="s">
        <v>15</v>
      </c>
      <c r="K6" s="36"/>
    </row>
    <row r="7" spans="1:11" ht="36.75" customHeight="1">
      <c r="A7" s="49">
        <v>5</v>
      </c>
      <c r="B7" s="49" t="s">
        <v>12</v>
      </c>
      <c r="C7" s="8">
        <v>42</v>
      </c>
      <c r="D7" s="9">
        <v>49</v>
      </c>
      <c r="E7" s="10">
        <v>47</v>
      </c>
      <c r="F7" s="11">
        <f t="shared" si="0"/>
        <v>138</v>
      </c>
      <c r="G7" s="20"/>
      <c r="J7" s="38" t="s">
        <v>59</v>
      </c>
      <c r="K7" s="36" t="s">
        <v>19</v>
      </c>
    </row>
    <row r="8" spans="1:11" ht="36.75" customHeight="1">
      <c r="A8" s="49">
        <v>6</v>
      </c>
      <c r="B8" s="49" t="s">
        <v>13</v>
      </c>
      <c r="C8" s="8">
        <v>53</v>
      </c>
      <c r="D8" s="9">
        <v>53</v>
      </c>
      <c r="E8" s="10">
        <v>47</v>
      </c>
      <c r="F8" s="11">
        <f t="shared" si="0"/>
        <v>153</v>
      </c>
      <c r="J8" s="38"/>
      <c r="K8" s="36"/>
    </row>
    <row r="9" spans="1:11" ht="36.75" customHeight="1">
      <c r="A9" s="49">
        <v>7</v>
      </c>
      <c r="B9" s="49" t="s">
        <v>14</v>
      </c>
      <c r="C9" s="8">
        <v>42</v>
      </c>
      <c r="D9" s="9">
        <v>49</v>
      </c>
      <c r="E9" s="10">
        <v>44</v>
      </c>
      <c r="F9" s="11">
        <f t="shared" si="0"/>
        <v>135</v>
      </c>
      <c r="G9" s="20"/>
      <c r="J9" s="38" t="s">
        <v>60</v>
      </c>
      <c r="K9" s="36"/>
    </row>
    <row r="10" spans="1:11" ht="36.75" customHeight="1" thickBot="1">
      <c r="A10" s="50">
        <v>8</v>
      </c>
      <c r="B10" s="50" t="s">
        <v>5</v>
      </c>
      <c r="C10" s="25">
        <v>46</v>
      </c>
      <c r="D10" s="12">
        <v>49</v>
      </c>
      <c r="E10" s="23">
        <v>47</v>
      </c>
      <c r="F10" s="26">
        <f t="shared" si="0"/>
        <v>142</v>
      </c>
      <c r="J10" s="34" t="s">
        <v>18</v>
      </c>
      <c r="K10" s="41"/>
    </row>
    <row r="11" spans="1:8" ht="36.75" customHeight="1" thickBot="1">
      <c r="A11" s="17"/>
      <c r="B11" s="17"/>
      <c r="C11" s="24">
        <f>SUM(C3:C10)/8</f>
        <v>46.625</v>
      </c>
      <c r="D11" s="24">
        <f>SUM(D3:D10)/8</f>
        <v>50.75</v>
      </c>
      <c r="E11" s="24">
        <f>SUM(E3:E10)/8</f>
        <v>47.375</v>
      </c>
      <c r="F11" s="24">
        <f>SUM(F3:F10)/8</f>
        <v>144.75</v>
      </c>
      <c r="H11" s="29">
        <f>F12/24</f>
        <v>48.25</v>
      </c>
    </row>
    <row r="12" ht="24.75" customHeight="1">
      <c r="F12" s="13">
        <f>SUM(F3:F10)</f>
        <v>1158</v>
      </c>
    </row>
    <row r="13" ht="24.75" customHeight="1" thickBot="1"/>
    <row r="14" spans="1:11" s="19" customFormat="1" ht="36.75" customHeight="1">
      <c r="A14" s="48">
        <v>9</v>
      </c>
      <c r="B14" s="86" t="s">
        <v>61</v>
      </c>
      <c r="C14" s="4">
        <v>48</v>
      </c>
      <c r="D14" s="5">
        <v>52</v>
      </c>
      <c r="E14" s="6">
        <v>52</v>
      </c>
      <c r="F14" s="7">
        <f>SUM(C14:E14)</f>
        <v>152</v>
      </c>
      <c r="G14" s="1"/>
      <c r="J14" s="45" t="s">
        <v>18</v>
      </c>
      <c r="K14" s="35" t="s">
        <v>19</v>
      </c>
    </row>
    <row r="15" spans="1:11" ht="36.75" customHeight="1" thickBot="1">
      <c r="A15" s="50">
        <v>10</v>
      </c>
      <c r="B15" s="87"/>
      <c r="C15" s="25">
        <v>49</v>
      </c>
      <c r="D15" s="12">
        <v>51</v>
      </c>
      <c r="E15" s="23">
        <v>49</v>
      </c>
      <c r="F15" s="26">
        <f>SUM(C15:E15)</f>
        <v>149</v>
      </c>
      <c r="H15"/>
      <c r="J15" s="40"/>
      <c r="K15" s="41"/>
    </row>
    <row r="16" spans="1:8" ht="40.5" customHeight="1" thickBot="1">
      <c r="A16"/>
      <c r="B16"/>
      <c r="C16" s="24">
        <f>(C15+C14+SUM(C3:C10))/10</f>
        <v>47</v>
      </c>
      <c r="D16" s="24">
        <f>(D15+D14+SUM(D3:D10))/10</f>
        <v>50.9</v>
      </c>
      <c r="E16" s="24">
        <f>(E15+E14+SUM(E3:E10))/10</f>
        <v>48</v>
      </c>
      <c r="F16" s="24">
        <f>(F15+F14+SUM(F3:F10))/10</f>
        <v>145.9</v>
      </c>
      <c r="H16" s="29">
        <f>F17/30</f>
        <v>48.63333333333333</v>
      </c>
    </row>
    <row r="17" spans="1:6" ht="12.75">
      <c r="A17"/>
      <c r="B17"/>
      <c r="C17"/>
      <c r="D17"/>
      <c r="E17"/>
      <c r="F17" s="44">
        <f>F12+F14+F15</f>
        <v>1459</v>
      </c>
    </row>
    <row r="18" ht="24.75" customHeight="1" thickBot="1"/>
    <row r="19" spans="1:11" s="19" customFormat="1" ht="36.75" customHeight="1">
      <c r="A19" s="48">
        <v>11</v>
      </c>
      <c r="B19" s="86" t="s">
        <v>5</v>
      </c>
      <c r="C19" s="4">
        <v>50</v>
      </c>
      <c r="D19" s="5">
        <v>47</v>
      </c>
      <c r="E19" s="6">
        <v>50</v>
      </c>
      <c r="F19" s="7">
        <f>SUM(C19:E19)</f>
        <v>147</v>
      </c>
      <c r="G19" s="1"/>
      <c r="J19" s="45" t="s">
        <v>17</v>
      </c>
      <c r="K19" s="88" t="s">
        <v>64</v>
      </c>
    </row>
    <row r="20" spans="1:11" ht="36.75" customHeight="1" thickBot="1">
      <c r="A20" s="50">
        <v>12</v>
      </c>
      <c r="B20" s="87"/>
      <c r="C20" s="25">
        <v>49</v>
      </c>
      <c r="D20" s="12">
        <v>51</v>
      </c>
      <c r="E20" s="23">
        <v>52</v>
      </c>
      <c r="F20" s="26">
        <f>SUM(C20:E20)</f>
        <v>152</v>
      </c>
      <c r="H20"/>
      <c r="J20" s="40"/>
      <c r="K20" s="41" t="s">
        <v>65</v>
      </c>
    </row>
    <row r="21" spans="1:8" ht="40.5" customHeight="1" thickBot="1">
      <c r="A21"/>
      <c r="B21"/>
      <c r="C21" s="24">
        <f>(C11*8+C14+C15+C19+C20)/12</f>
        <v>47.416666666666664</v>
      </c>
      <c r="D21" s="24">
        <f>(D20+D19+SUM(D8:D15))/8</f>
        <v>50.34375</v>
      </c>
      <c r="E21" s="24">
        <f>(E20+E19+SUM(E8:E15))/8</f>
        <v>48.546875</v>
      </c>
      <c r="F21" s="24">
        <f>F22/36</f>
        <v>48.833333333333336</v>
      </c>
      <c r="H21" s="29">
        <f>F22/36</f>
        <v>48.833333333333336</v>
      </c>
    </row>
    <row r="22" spans="1:6" ht="12.75">
      <c r="A22"/>
      <c r="B22"/>
      <c r="C22"/>
      <c r="D22"/>
      <c r="E22"/>
      <c r="F22" s="44">
        <f>F17+F19+F20</f>
        <v>1758</v>
      </c>
    </row>
    <row r="23" ht="12.75">
      <c r="A23" s="1"/>
    </row>
  </sheetData>
  <sheetProtection/>
  <mergeCells count="2">
    <mergeCell ref="B14:B15"/>
    <mergeCell ref="B19:B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K22"/>
  <sheetViews>
    <sheetView zoomScale="75" zoomScaleNormal="75" zoomScalePageLayoutView="0" workbookViewId="0" topLeftCell="A4">
      <selection activeCell="C21" sqref="C21:H21"/>
    </sheetView>
  </sheetViews>
  <sheetFormatPr defaultColWidth="11.421875" defaultRowHeight="12.75"/>
  <cols>
    <col min="1" max="1" width="6.421875" style="13" customWidth="1"/>
    <col min="2" max="2" width="16.57421875" style="13" customWidth="1"/>
    <col min="3" max="6" width="15.7109375" style="13" customWidth="1"/>
    <col min="7" max="7" width="2.57421875" style="1" customWidth="1"/>
    <col min="8" max="8" width="11.28125" style="1" customWidth="1"/>
    <col min="9" max="9" width="2.8515625" style="1" customWidth="1"/>
    <col min="10" max="11" width="13.00390625" style="1" customWidth="1"/>
    <col min="12" max="16384" width="11.421875" style="1" customWidth="1"/>
  </cols>
  <sheetData>
    <row r="1" ht="13.5" thickBot="1"/>
    <row r="2" spans="3:11" ht="36.75" customHeight="1" thickBot="1">
      <c r="C2" s="47" t="s">
        <v>3</v>
      </c>
      <c r="D2" s="2"/>
      <c r="E2" s="2"/>
      <c r="F2" s="3"/>
      <c r="J2" s="30" t="s">
        <v>6</v>
      </c>
      <c r="K2" s="31" t="s">
        <v>7</v>
      </c>
    </row>
    <row r="3" spans="1:11" ht="36.75" customHeight="1">
      <c r="A3" s="48">
        <v>1</v>
      </c>
      <c r="B3" s="48" t="s">
        <v>8</v>
      </c>
      <c r="C3" s="4">
        <v>56</v>
      </c>
      <c r="D3" s="5">
        <v>53</v>
      </c>
      <c r="E3" s="6">
        <v>52</v>
      </c>
      <c r="F3" s="7">
        <f aca="true" t="shared" si="0" ref="F3:F10">SUM(C3:E3)</f>
        <v>161</v>
      </c>
      <c r="J3" s="32"/>
      <c r="K3" s="35"/>
    </row>
    <row r="4" spans="1:11" ht="36.75" customHeight="1">
      <c r="A4" s="49">
        <v>2</v>
      </c>
      <c r="B4" s="49" t="s">
        <v>9</v>
      </c>
      <c r="C4" s="8">
        <v>53</v>
      </c>
      <c r="D4" s="9">
        <v>46</v>
      </c>
      <c r="E4" s="10">
        <v>43</v>
      </c>
      <c r="F4" s="11">
        <f t="shared" si="0"/>
        <v>142</v>
      </c>
      <c r="J4" s="33" t="s">
        <v>15</v>
      </c>
      <c r="K4" s="36" t="s">
        <v>19</v>
      </c>
    </row>
    <row r="5" spans="1:11" ht="36.75" customHeight="1">
      <c r="A5" s="49">
        <v>3</v>
      </c>
      <c r="B5" s="49" t="s">
        <v>10</v>
      </c>
      <c r="C5" s="8">
        <v>54</v>
      </c>
      <c r="D5" s="9">
        <v>44</v>
      </c>
      <c r="E5" s="10">
        <v>57</v>
      </c>
      <c r="F5" s="11">
        <f t="shared" si="0"/>
        <v>155</v>
      </c>
      <c r="H5" s="20"/>
      <c r="J5" s="33" t="s">
        <v>15</v>
      </c>
      <c r="K5" s="36" t="s">
        <v>19</v>
      </c>
    </row>
    <row r="6" spans="1:11" ht="36.75" customHeight="1">
      <c r="A6" s="49">
        <v>4</v>
      </c>
      <c r="B6" s="49" t="s">
        <v>11</v>
      </c>
      <c r="C6" s="8">
        <v>50</v>
      </c>
      <c r="D6" s="9">
        <v>47</v>
      </c>
      <c r="E6" s="10">
        <v>51</v>
      </c>
      <c r="F6" s="11">
        <f t="shared" si="0"/>
        <v>148</v>
      </c>
      <c r="J6" s="33"/>
      <c r="K6" s="36"/>
    </row>
    <row r="7" spans="1:11" ht="36.75" customHeight="1">
      <c r="A7" s="49">
        <v>5</v>
      </c>
      <c r="B7" s="49" t="s">
        <v>12</v>
      </c>
      <c r="C7" s="8">
        <v>48</v>
      </c>
      <c r="D7" s="9">
        <v>44</v>
      </c>
      <c r="E7" s="10">
        <v>42</v>
      </c>
      <c r="F7" s="11">
        <f t="shared" si="0"/>
        <v>134</v>
      </c>
      <c r="J7" s="33" t="s">
        <v>15</v>
      </c>
      <c r="K7" s="36"/>
    </row>
    <row r="8" spans="1:11" ht="36.75" customHeight="1">
      <c r="A8" s="49">
        <v>6</v>
      </c>
      <c r="B8" s="49" t="s">
        <v>13</v>
      </c>
      <c r="C8" s="8">
        <v>49</v>
      </c>
      <c r="D8" s="9">
        <v>49</v>
      </c>
      <c r="E8" s="10">
        <v>40</v>
      </c>
      <c r="F8" s="11">
        <f t="shared" si="0"/>
        <v>138</v>
      </c>
      <c r="G8" s="20"/>
      <c r="J8" s="33" t="s">
        <v>18</v>
      </c>
      <c r="K8" s="36"/>
    </row>
    <row r="9" spans="1:11" ht="36.75" customHeight="1">
      <c r="A9" s="49">
        <v>7</v>
      </c>
      <c r="B9" s="49" t="s">
        <v>14</v>
      </c>
      <c r="C9" s="8">
        <v>47</v>
      </c>
      <c r="D9" s="9">
        <v>48</v>
      </c>
      <c r="E9" s="10">
        <v>51</v>
      </c>
      <c r="F9" s="11">
        <f t="shared" si="0"/>
        <v>146</v>
      </c>
      <c r="G9" s="20"/>
      <c r="J9" s="33"/>
      <c r="K9" s="36"/>
    </row>
    <row r="10" spans="1:11" ht="36.75" customHeight="1" thickBot="1">
      <c r="A10" s="50">
        <v>8</v>
      </c>
      <c r="B10" s="50" t="s">
        <v>5</v>
      </c>
      <c r="C10" s="25">
        <v>50</v>
      </c>
      <c r="D10" s="12">
        <v>48</v>
      </c>
      <c r="E10" s="23">
        <v>47</v>
      </c>
      <c r="F10" s="26">
        <f t="shared" si="0"/>
        <v>145</v>
      </c>
      <c r="G10" s="20"/>
      <c r="J10" s="43"/>
      <c r="K10" s="42"/>
    </row>
    <row r="11" spans="1:11" s="19" customFormat="1" ht="36.75" customHeight="1" thickBot="1">
      <c r="A11" s="17"/>
      <c r="B11" s="17"/>
      <c r="C11" s="24">
        <f>SUM(C3:C10)/8</f>
        <v>50.875</v>
      </c>
      <c r="D11" s="24">
        <f>SUM(D3:D10)/8</f>
        <v>47.375</v>
      </c>
      <c r="E11" s="24">
        <f>SUM(E3:E10)/8</f>
        <v>47.875</v>
      </c>
      <c r="F11" s="24">
        <f>SUM(F3:F10)/8</f>
        <v>146.125</v>
      </c>
      <c r="G11" s="20"/>
      <c r="H11" s="29">
        <f>F12/24</f>
        <v>48.708333333333336</v>
      </c>
      <c r="I11" s="1"/>
      <c r="J11" s="1"/>
      <c r="K11" s="1"/>
    </row>
    <row r="12" spans="6:7" ht="24.75" customHeight="1">
      <c r="F12" s="13">
        <f>SUM(F3:F10)</f>
        <v>1169</v>
      </c>
      <c r="G12" s="20"/>
    </row>
    <row r="13" ht="24.75" customHeight="1" thickBot="1">
      <c r="G13" s="20"/>
    </row>
    <row r="14" spans="1:11" ht="39" customHeight="1">
      <c r="A14" s="48">
        <v>9</v>
      </c>
      <c r="B14" s="86" t="s">
        <v>61</v>
      </c>
      <c r="C14" s="4">
        <v>46</v>
      </c>
      <c r="D14" s="5">
        <v>56</v>
      </c>
      <c r="E14" s="6">
        <v>50</v>
      </c>
      <c r="F14" s="7">
        <f>SUM(C14:E14)</f>
        <v>152</v>
      </c>
      <c r="G14" s="20"/>
      <c r="H14" s="19"/>
      <c r="I14" s="19"/>
      <c r="J14" s="45" t="s">
        <v>18</v>
      </c>
      <c r="K14" s="85" t="s">
        <v>62</v>
      </c>
    </row>
    <row r="15" spans="1:11" ht="39" customHeight="1" thickBot="1">
      <c r="A15" s="50">
        <v>10</v>
      </c>
      <c r="B15" s="87"/>
      <c r="C15" s="25">
        <v>46</v>
      </c>
      <c r="D15" s="12">
        <v>49</v>
      </c>
      <c r="E15" s="23">
        <v>56</v>
      </c>
      <c r="F15" s="26">
        <f>SUM(C15:E15)</f>
        <v>151</v>
      </c>
      <c r="G15" s="20"/>
      <c r="H15"/>
      <c r="J15" s="46"/>
      <c r="K15" s="41"/>
    </row>
    <row r="16" spans="1:8" ht="39" customHeight="1" thickBot="1">
      <c r="A16"/>
      <c r="B16"/>
      <c r="C16" s="24">
        <f>(C15+C14+SUM(C3:C10))/10</f>
        <v>49.9</v>
      </c>
      <c r="D16" s="24">
        <f>(D15+D14+SUM(D3:D10))/10</f>
        <v>48.4</v>
      </c>
      <c r="E16" s="24">
        <f>(E15+E14+SUM(E3:E10))/10</f>
        <v>48.9</v>
      </c>
      <c r="F16" s="24">
        <f>(F15+F14+SUM(F3:F10))/10</f>
        <v>147.2</v>
      </c>
      <c r="G16" s="20"/>
      <c r="H16" s="29">
        <f>F17/30</f>
        <v>49.06666666666667</v>
      </c>
    </row>
    <row r="17" spans="1:6" ht="15.75" customHeight="1">
      <c r="A17"/>
      <c r="B17"/>
      <c r="C17"/>
      <c r="D17"/>
      <c r="E17"/>
      <c r="F17" s="44">
        <f>F12+F14+F15</f>
        <v>1472</v>
      </c>
    </row>
    <row r="18" ht="24.75" customHeight="1" thickBot="1">
      <c r="G18" s="20"/>
    </row>
    <row r="19" spans="1:11" ht="39" customHeight="1">
      <c r="A19" s="48">
        <v>11</v>
      </c>
      <c r="B19" s="86" t="s">
        <v>5</v>
      </c>
      <c r="C19" s="4">
        <v>45</v>
      </c>
      <c r="D19" s="5">
        <v>43</v>
      </c>
      <c r="E19" s="6">
        <v>50</v>
      </c>
      <c r="F19" s="7">
        <f>SUM(C19:E19)</f>
        <v>138</v>
      </c>
      <c r="G19" s="20"/>
      <c r="H19" s="19"/>
      <c r="I19" s="19"/>
      <c r="J19" s="45"/>
      <c r="K19" s="89"/>
    </row>
    <row r="20" spans="1:11" ht="39" customHeight="1" thickBot="1">
      <c r="A20" s="50">
        <v>12</v>
      </c>
      <c r="B20" s="87"/>
      <c r="C20" s="25">
        <v>39</v>
      </c>
      <c r="D20" s="12">
        <v>51</v>
      </c>
      <c r="E20" s="23">
        <v>45</v>
      </c>
      <c r="F20" s="26">
        <f>SUM(C20:E20)</f>
        <v>135</v>
      </c>
      <c r="G20" s="20"/>
      <c r="H20"/>
      <c r="J20" s="46"/>
      <c r="K20" s="41"/>
    </row>
    <row r="21" spans="1:8" ht="39" customHeight="1" thickBot="1">
      <c r="A21"/>
      <c r="B21"/>
      <c r="C21" s="24">
        <f>(C11*8+C14+C15+C19+C20)/12</f>
        <v>48.583333333333336</v>
      </c>
      <c r="D21" s="24">
        <f>(D20+D19+SUM(D8:D15))/8</f>
        <v>48.921875</v>
      </c>
      <c r="E21" s="24">
        <f>(E20+E19+SUM(E8:E15))/8</f>
        <v>48.359375</v>
      </c>
      <c r="F21" s="24">
        <f>F22/36</f>
        <v>48.47222222222222</v>
      </c>
      <c r="H21" s="29">
        <f>F22/36</f>
        <v>48.47222222222222</v>
      </c>
    </row>
    <row r="22" spans="1:6" ht="15.75" customHeight="1">
      <c r="A22"/>
      <c r="B22"/>
      <c r="C22"/>
      <c r="D22"/>
      <c r="E22"/>
      <c r="F22" s="44">
        <f>F17+F19+F20</f>
        <v>1745</v>
      </c>
    </row>
  </sheetData>
  <sheetProtection/>
  <mergeCells count="2">
    <mergeCell ref="B14:B15"/>
    <mergeCell ref="B19:B20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2:O22"/>
  <sheetViews>
    <sheetView zoomScale="75" zoomScaleNormal="75" zoomScalePageLayoutView="0" workbookViewId="0" topLeftCell="A7">
      <selection activeCell="J19" sqref="J19:K20"/>
    </sheetView>
  </sheetViews>
  <sheetFormatPr defaultColWidth="11.421875" defaultRowHeight="12.75"/>
  <cols>
    <col min="1" max="1" width="6.421875" style="13" customWidth="1"/>
    <col min="2" max="2" width="16.57421875" style="13" customWidth="1"/>
    <col min="3" max="6" width="15.7109375" style="13" customWidth="1"/>
    <col min="7" max="7" width="2.57421875" style="1" customWidth="1"/>
    <col min="8" max="8" width="11.28125" style="1" customWidth="1"/>
    <col min="9" max="9" width="2.8515625" style="1" customWidth="1"/>
    <col min="10" max="11" width="13.00390625" style="1" customWidth="1"/>
    <col min="12" max="16384" width="11.421875" style="1" customWidth="1"/>
  </cols>
  <sheetData>
    <row r="1" ht="13.5" thickBot="1"/>
    <row r="2" spans="3:11" ht="36.75" customHeight="1" thickBot="1">
      <c r="C2" s="47" t="s">
        <v>2</v>
      </c>
      <c r="D2" s="2"/>
      <c r="E2" s="2"/>
      <c r="F2" s="3"/>
      <c r="J2" s="30" t="s">
        <v>6</v>
      </c>
      <c r="K2" s="31" t="s">
        <v>7</v>
      </c>
    </row>
    <row r="3" spans="1:12" ht="36.75" customHeight="1">
      <c r="A3" s="48">
        <v>1</v>
      </c>
      <c r="B3" s="48" t="s">
        <v>8</v>
      </c>
      <c r="C3" s="4">
        <v>46</v>
      </c>
      <c r="D3" s="5">
        <v>49</v>
      </c>
      <c r="E3" s="6">
        <v>47</v>
      </c>
      <c r="F3" s="7">
        <f aca="true" t="shared" si="0" ref="F3:F10">SUM(C3:E3)</f>
        <v>142</v>
      </c>
      <c r="G3" s="20"/>
      <c r="H3" s="20"/>
      <c r="J3" s="32" t="s">
        <v>17</v>
      </c>
      <c r="K3" s="35"/>
      <c r="L3" s="28"/>
    </row>
    <row r="4" spans="1:11" ht="36.75" customHeight="1">
      <c r="A4" s="49">
        <v>2</v>
      </c>
      <c r="B4" s="49" t="s">
        <v>9</v>
      </c>
      <c r="C4" s="8">
        <v>50</v>
      </c>
      <c r="D4" s="9">
        <v>46</v>
      </c>
      <c r="E4" s="10">
        <v>46</v>
      </c>
      <c r="F4" s="11">
        <f t="shared" si="0"/>
        <v>142</v>
      </c>
      <c r="G4" s="20"/>
      <c r="H4" s="20"/>
      <c r="J4" s="33" t="s">
        <v>15</v>
      </c>
      <c r="K4" s="36"/>
    </row>
    <row r="5" spans="1:11" ht="36.75" customHeight="1">
      <c r="A5" s="49">
        <v>3</v>
      </c>
      <c r="B5" s="49" t="s">
        <v>10</v>
      </c>
      <c r="C5" s="8">
        <v>52</v>
      </c>
      <c r="D5" s="9">
        <v>46</v>
      </c>
      <c r="E5" s="10">
        <v>51</v>
      </c>
      <c r="F5" s="11">
        <f t="shared" si="0"/>
        <v>149</v>
      </c>
      <c r="H5" s="20"/>
      <c r="J5" s="33"/>
      <c r="K5" s="36" t="s">
        <v>19</v>
      </c>
    </row>
    <row r="6" spans="1:11" ht="36.75" customHeight="1">
      <c r="A6" s="49">
        <v>4</v>
      </c>
      <c r="B6" s="49" t="s">
        <v>11</v>
      </c>
      <c r="C6" s="8">
        <v>50</v>
      </c>
      <c r="D6" s="9">
        <v>39</v>
      </c>
      <c r="E6" s="10">
        <v>50</v>
      </c>
      <c r="F6" s="11">
        <f t="shared" si="0"/>
        <v>139</v>
      </c>
      <c r="J6" s="33" t="s">
        <v>17</v>
      </c>
      <c r="K6" s="55" t="s">
        <v>58</v>
      </c>
    </row>
    <row r="7" spans="1:15" ht="36.75" customHeight="1">
      <c r="A7" s="49">
        <v>5</v>
      </c>
      <c r="B7" s="49" t="s">
        <v>12</v>
      </c>
      <c r="C7" s="8">
        <v>42</v>
      </c>
      <c r="D7" s="9">
        <v>53</v>
      </c>
      <c r="E7" s="10">
        <v>45</v>
      </c>
      <c r="F7" s="11">
        <f t="shared" si="0"/>
        <v>140</v>
      </c>
      <c r="J7" s="33"/>
      <c r="K7" s="36"/>
      <c r="O7" s="1">
        <f>SUM(O2:O6)</f>
        <v>0</v>
      </c>
    </row>
    <row r="8" spans="1:11" ht="36.75" customHeight="1">
      <c r="A8" s="49">
        <v>6</v>
      </c>
      <c r="B8" s="49" t="s">
        <v>13</v>
      </c>
      <c r="C8" s="8">
        <v>49</v>
      </c>
      <c r="D8" s="9">
        <v>45</v>
      </c>
      <c r="E8" s="10">
        <v>44</v>
      </c>
      <c r="F8" s="11">
        <f t="shared" si="0"/>
        <v>138</v>
      </c>
      <c r="J8" s="38"/>
      <c r="K8" s="36"/>
    </row>
    <row r="9" spans="1:11" ht="36.75" customHeight="1">
      <c r="A9" s="49">
        <v>7</v>
      </c>
      <c r="B9" s="49" t="s">
        <v>14</v>
      </c>
      <c r="C9" s="8">
        <v>40</v>
      </c>
      <c r="D9" s="9">
        <v>53</v>
      </c>
      <c r="E9" s="10">
        <v>46</v>
      </c>
      <c r="F9" s="11">
        <f t="shared" si="0"/>
        <v>139</v>
      </c>
      <c r="H9" s="20"/>
      <c r="J9" s="33" t="s">
        <v>15</v>
      </c>
      <c r="K9" s="36"/>
    </row>
    <row r="10" spans="1:11" ht="36.75" customHeight="1" thickBot="1">
      <c r="A10" s="50">
        <v>8</v>
      </c>
      <c r="B10" s="50" t="s">
        <v>5</v>
      </c>
      <c r="C10" s="25">
        <v>51</v>
      </c>
      <c r="D10" s="12">
        <v>49</v>
      </c>
      <c r="E10" s="23">
        <v>46</v>
      </c>
      <c r="F10" s="26">
        <f t="shared" si="0"/>
        <v>146</v>
      </c>
      <c r="J10" s="40" t="s">
        <v>59</v>
      </c>
      <c r="K10" s="37"/>
    </row>
    <row r="11" spans="1:11" s="19" customFormat="1" ht="36.75" customHeight="1" thickBot="1">
      <c r="A11" s="17"/>
      <c r="B11" s="17"/>
      <c r="C11" s="24">
        <f>SUM(C3:C10)/8</f>
        <v>47.5</v>
      </c>
      <c r="D11" s="24">
        <f>SUM(D3:D10)/8</f>
        <v>47.5</v>
      </c>
      <c r="E11" s="24">
        <f>SUM(E3:E10)/8</f>
        <v>46.875</v>
      </c>
      <c r="F11" s="24">
        <f>SUM(F3:F10)/8</f>
        <v>141.875</v>
      </c>
      <c r="G11" s="1"/>
      <c r="H11" s="29">
        <f>F12/24</f>
        <v>47.291666666666664</v>
      </c>
      <c r="I11" s="1"/>
      <c r="J11" s="1"/>
      <c r="K11" s="1"/>
    </row>
    <row r="12" ht="24.75" customHeight="1">
      <c r="F12" s="13">
        <f>SUM(F3:F10)</f>
        <v>1135</v>
      </c>
    </row>
    <row r="13" ht="24.75" customHeight="1" thickBot="1"/>
    <row r="14" spans="1:11" ht="39" customHeight="1">
      <c r="A14" s="48">
        <v>9</v>
      </c>
      <c r="B14" s="86" t="s">
        <v>67</v>
      </c>
      <c r="C14" s="4">
        <v>41</v>
      </c>
      <c r="D14" s="5">
        <v>46</v>
      </c>
      <c r="E14" s="6">
        <v>47</v>
      </c>
      <c r="F14" s="7">
        <f>SUM(C14:E14)</f>
        <v>134</v>
      </c>
      <c r="H14" s="19"/>
      <c r="I14" s="19"/>
      <c r="J14" s="45"/>
      <c r="K14" s="35"/>
    </row>
    <row r="15" spans="1:11" ht="39" customHeight="1" thickBot="1">
      <c r="A15" s="50">
        <v>10</v>
      </c>
      <c r="B15" s="87"/>
      <c r="C15" s="25">
        <v>47</v>
      </c>
      <c r="D15" s="12">
        <v>51</v>
      </c>
      <c r="E15" s="23">
        <v>46</v>
      </c>
      <c r="F15" s="26">
        <f>SUM(C15:E15)</f>
        <v>144</v>
      </c>
      <c r="H15"/>
      <c r="J15" s="46"/>
      <c r="K15" s="41"/>
    </row>
    <row r="16" spans="1:8" ht="39" customHeight="1" thickBot="1">
      <c r="A16"/>
      <c r="B16"/>
      <c r="C16" s="24">
        <f>(C15+C14+SUM(C3:C10))/10</f>
        <v>46.8</v>
      </c>
      <c r="D16" s="24">
        <f>(D15+D14+SUM(D3:D10))/10</f>
        <v>47.7</v>
      </c>
      <c r="E16" s="24">
        <f>(E15+E14+SUM(E3:E10))/10</f>
        <v>46.8</v>
      </c>
      <c r="F16" s="24">
        <f>(F15+F14+SUM(F3:F10))/10</f>
        <v>141.3</v>
      </c>
      <c r="H16" s="29">
        <f>F17/30</f>
        <v>47.1</v>
      </c>
    </row>
    <row r="17" spans="1:6" ht="15.75" customHeight="1">
      <c r="A17"/>
      <c r="B17"/>
      <c r="C17"/>
      <c r="D17"/>
      <c r="E17"/>
      <c r="F17" s="44">
        <f>F12+F14+F15</f>
        <v>1413</v>
      </c>
    </row>
    <row r="18" ht="24.75" customHeight="1" thickBot="1"/>
    <row r="19" spans="1:11" ht="39" customHeight="1">
      <c r="A19" s="48">
        <v>11</v>
      </c>
      <c r="B19" s="86" t="s">
        <v>5</v>
      </c>
      <c r="C19" s="4">
        <v>52</v>
      </c>
      <c r="D19" s="5">
        <v>52</v>
      </c>
      <c r="E19" s="6">
        <v>47</v>
      </c>
      <c r="F19" s="7">
        <f>SUM(C19:E19)</f>
        <v>151</v>
      </c>
      <c r="H19" s="19"/>
      <c r="I19" s="19"/>
      <c r="J19" s="45"/>
      <c r="K19" s="89" t="s">
        <v>66</v>
      </c>
    </row>
    <row r="20" spans="1:11" ht="39" customHeight="1" thickBot="1">
      <c r="A20" s="50">
        <v>12</v>
      </c>
      <c r="B20" s="87"/>
      <c r="C20" s="25">
        <v>48</v>
      </c>
      <c r="D20" s="12">
        <v>46</v>
      </c>
      <c r="E20" s="23">
        <v>49</v>
      </c>
      <c r="F20" s="26">
        <f>SUM(C20:E20)</f>
        <v>143</v>
      </c>
      <c r="H20"/>
      <c r="J20" s="46"/>
      <c r="K20" s="41" t="s">
        <v>65</v>
      </c>
    </row>
    <row r="21" spans="1:8" ht="39" customHeight="1" thickBot="1">
      <c r="A21"/>
      <c r="B21"/>
      <c r="C21" s="24">
        <f>(C11*8+C14+C15+C19+C20)/12</f>
        <v>47.333333333333336</v>
      </c>
      <c r="D21" s="24">
        <f>(D20+D19+SUM(D8:D15))/8</f>
        <v>48.6875</v>
      </c>
      <c r="E21" s="24">
        <f>(E20+E19+SUM(E8:E15))/8</f>
        <v>46.484375</v>
      </c>
      <c r="F21" s="24">
        <f>F22/36</f>
        <v>47.416666666666664</v>
      </c>
      <c r="H21" s="29">
        <f>F22/36</f>
        <v>47.416666666666664</v>
      </c>
    </row>
    <row r="22" spans="1:6" ht="15.75" customHeight="1">
      <c r="A22"/>
      <c r="B22"/>
      <c r="C22"/>
      <c r="D22"/>
      <c r="E22"/>
      <c r="F22" s="44">
        <f>F17+F19+F20</f>
        <v>1707</v>
      </c>
    </row>
  </sheetData>
  <sheetProtection/>
  <mergeCells count="2">
    <mergeCell ref="B14:B15"/>
    <mergeCell ref="B19:B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2:K22"/>
  <sheetViews>
    <sheetView zoomScale="75" zoomScaleNormal="75" zoomScalePageLayoutView="0" workbookViewId="0" topLeftCell="A4">
      <selection activeCell="J19" sqref="J19:K20"/>
    </sheetView>
  </sheetViews>
  <sheetFormatPr defaultColWidth="11.421875" defaultRowHeight="12.75"/>
  <cols>
    <col min="1" max="1" width="6.421875" style="13" customWidth="1"/>
    <col min="2" max="2" width="16.57421875" style="13" customWidth="1"/>
    <col min="3" max="6" width="15.7109375" style="13" customWidth="1"/>
    <col min="7" max="7" width="2.57421875" style="1" customWidth="1"/>
    <col min="8" max="8" width="11.28125" style="1" customWidth="1"/>
    <col min="9" max="9" width="2.8515625" style="1" customWidth="1"/>
    <col min="10" max="11" width="13.00390625" style="1" customWidth="1"/>
    <col min="12" max="16384" width="11.421875" style="1" customWidth="1"/>
  </cols>
  <sheetData>
    <row r="1" ht="13.5" thickBot="1"/>
    <row r="2" spans="3:11" ht="36.75" customHeight="1" thickBot="1">
      <c r="C2" s="47" t="s">
        <v>4</v>
      </c>
      <c r="D2" s="2"/>
      <c r="E2" s="2"/>
      <c r="F2" s="3"/>
      <c r="J2" s="30" t="s">
        <v>6</v>
      </c>
      <c r="K2" s="31" t="s">
        <v>7</v>
      </c>
    </row>
    <row r="3" spans="1:11" ht="36.75" customHeight="1">
      <c r="A3" s="48">
        <v>1</v>
      </c>
      <c r="B3" s="48" t="s">
        <v>8</v>
      </c>
      <c r="C3" s="4">
        <v>47</v>
      </c>
      <c r="D3" s="5">
        <v>49</v>
      </c>
      <c r="E3" s="6">
        <v>54</v>
      </c>
      <c r="F3" s="7">
        <f aca="true" t="shared" si="0" ref="F3:F10">SUM(C3:E3)</f>
        <v>150</v>
      </c>
      <c r="J3" s="32"/>
      <c r="K3" s="35" t="s">
        <v>16</v>
      </c>
    </row>
    <row r="4" spans="1:11" ht="36.75" customHeight="1">
      <c r="A4" s="49">
        <v>2</v>
      </c>
      <c r="B4" s="49" t="s">
        <v>9</v>
      </c>
      <c r="C4" s="8">
        <v>55</v>
      </c>
      <c r="D4" s="9">
        <v>40</v>
      </c>
      <c r="E4" s="10">
        <v>52</v>
      </c>
      <c r="F4" s="11">
        <f t="shared" si="0"/>
        <v>147</v>
      </c>
      <c r="J4" s="33" t="s">
        <v>18</v>
      </c>
      <c r="K4" s="36"/>
    </row>
    <row r="5" spans="1:11" ht="36.75" customHeight="1">
      <c r="A5" s="49">
        <v>3</v>
      </c>
      <c r="B5" s="49" t="s">
        <v>10</v>
      </c>
      <c r="C5" s="8">
        <v>50</v>
      </c>
      <c r="D5" s="9">
        <v>47</v>
      </c>
      <c r="E5" s="10">
        <v>42</v>
      </c>
      <c r="F5" s="11">
        <f t="shared" si="0"/>
        <v>139</v>
      </c>
      <c r="H5" s="20"/>
      <c r="J5" s="33" t="s">
        <v>18</v>
      </c>
      <c r="K5" s="36"/>
    </row>
    <row r="6" spans="1:11" ht="36.75" customHeight="1">
      <c r="A6" s="49">
        <v>4</v>
      </c>
      <c r="B6" s="49" t="s">
        <v>11</v>
      </c>
      <c r="C6" s="8">
        <v>51</v>
      </c>
      <c r="D6" s="9">
        <v>51</v>
      </c>
      <c r="E6" s="10">
        <v>47</v>
      </c>
      <c r="F6" s="11">
        <f t="shared" si="0"/>
        <v>149</v>
      </c>
      <c r="J6" s="33"/>
      <c r="K6" s="36" t="s">
        <v>19</v>
      </c>
    </row>
    <row r="7" spans="1:11" ht="36.75" customHeight="1">
      <c r="A7" s="49">
        <v>5</v>
      </c>
      <c r="B7" s="49" t="s">
        <v>12</v>
      </c>
      <c r="C7" s="8">
        <v>44</v>
      </c>
      <c r="D7" s="9">
        <v>52</v>
      </c>
      <c r="E7" s="10">
        <v>52</v>
      </c>
      <c r="F7" s="11">
        <f t="shared" si="0"/>
        <v>148</v>
      </c>
      <c r="H7" s="20"/>
      <c r="J7" s="33"/>
      <c r="K7" s="36"/>
    </row>
    <row r="8" spans="1:11" ht="36.75" customHeight="1">
      <c r="A8" s="49">
        <v>6</v>
      </c>
      <c r="B8" s="49" t="s">
        <v>13</v>
      </c>
      <c r="C8" s="8">
        <v>43</v>
      </c>
      <c r="D8" s="9">
        <v>46</v>
      </c>
      <c r="E8" s="10">
        <v>55</v>
      </c>
      <c r="F8" s="11">
        <f t="shared" si="0"/>
        <v>144</v>
      </c>
      <c r="J8" s="33"/>
      <c r="K8" s="36" t="s">
        <v>19</v>
      </c>
    </row>
    <row r="9" spans="1:11" ht="36.75" customHeight="1">
      <c r="A9" s="49">
        <v>7</v>
      </c>
      <c r="B9" s="49" t="s">
        <v>14</v>
      </c>
      <c r="C9" s="8">
        <v>46</v>
      </c>
      <c r="D9" s="9">
        <v>48</v>
      </c>
      <c r="E9" s="10">
        <v>55</v>
      </c>
      <c r="F9" s="11">
        <f t="shared" si="0"/>
        <v>149</v>
      </c>
      <c r="J9" s="33"/>
      <c r="K9" s="36"/>
    </row>
    <row r="10" spans="1:11" ht="36.75" customHeight="1" thickBot="1">
      <c r="A10" s="50">
        <v>8</v>
      </c>
      <c r="B10" s="50" t="s">
        <v>5</v>
      </c>
      <c r="C10" s="25">
        <v>51</v>
      </c>
      <c r="D10" s="12">
        <v>54</v>
      </c>
      <c r="E10" s="23">
        <v>50</v>
      </c>
      <c r="F10" s="26">
        <f t="shared" si="0"/>
        <v>155</v>
      </c>
      <c r="J10" s="34"/>
      <c r="K10" s="37"/>
    </row>
    <row r="11" spans="1:11" s="19" customFormat="1" ht="36.75" customHeight="1" thickBot="1">
      <c r="A11" s="17"/>
      <c r="B11" s="17"/>
      <c r="C11" s="24">
        <f>SUM(C3:C10)/8</f>
        <v>48.375</v>
      </c>
      <c r="D11" s="24">
        <f>SUM(D3:D10)/8</f>
        <v>48.375</v>
      </c>
      <c r="E11" s="24">
        <f>SUM(E3:E10)/8</f>
        <v>50.875</v>
      </c>
      <c r="F11" s="24">
        <f>SUM(F3:F10)/8</f>
        <v>147.625</v>
      </c>
      <c r="G11" s="1"/>
      <c r="H11" s="29">
        <f>F12/24</f>
        <v>49.208333333333336</v>
      </c>
      <c r="I11" s="1"/>
      <c r="J11" s="1"/>
      <c r="K11" s="1"/>
    </row>
    <row r="12" ht="24.75" customHeight="1">
      <c r="F12" s="13">
        <f>SUM(F3:F10)</f>
        <v>1181</v>
      </c>
    </row>
    <row r="13" ht="24.75" customHeight="1" thickBot="1"/>
    <row r="14" spans="1:11" ht="39" customHeight="1">
      <c r="A14" s="48">
        <v>9</v>
      </c>
      <c r="B14" s="86" t="s">
        <v>61</v>
      </c>
      <c r="C14" s="4">
        <v>52</v>
      </c>
      <c r="D14" s="5">
        <v>50</v>
      </c>
      <c r="E14" s="6">
        <v>46</v>
      </c>
      <c r="F14" s="7">
        <f>SUM(C14:E14)</f>
        <v>148</v>
      </c>
      <c r="H14" s="19"/>
      <c r="I14" s="19"/>
      <c r="J14" s="45" t="s">
        <v>63</v>
      </c>
      <c r="K14" s="35"/>
    </row>
    <row r="15" spans="1:11" ht="39" customHeight="1" thickBot="1">
      <c r="A15" s="50">
        <v>10</v>
      </c>
      <c r="B15" s="87"/>
      <c r="C15" s="25">
        <v>49</v>
      </c>
      <c r="D15" s="12">
        <v>44</v>
      </c>
      <c r="E15" s="23">
        <v>49</v>
      </c>
      <c r="F15" s="26">
        <f>SUM(C15:E15)</f>
        <v>142</v>
      </c>
      <c r="H15"/>
      <c r="J15" s="46" t="s">
        <v>15</v>
      </c>
      <c r="K15" s="41"/>
    </row>
    <row r="16" spans="1:8" ht="39" customHeight="1" thickBot="1">
      <c r="A16"/>
      <c r="B16"/>
      <c r="C16" s="24">
        <f>(C15+C14+SUM(C3:C10))/10</f>
        <v>48.8</v>
      </c>
      <c r="D16" s="24">
        <f>(D15+D14+SUM(D3:D10))/10</f>
        <v>48.1</v>
      </c>
      <c r="E16" s="24">
        <f>(E15+E14+SUM(E3:E10))/10</f>
        <v>50.2</v>
      </c>
      <c r="F16" s="24">
        <f>(F15+F14+SUM(F3:F10))/10</f>
        <v>147.1</v>
      </c>
      <c r="H16" s="29">
        <f>F17/30</f>
        <v>49.03333333333333</v>
      </c>
    </row>
    <row r="17" spans="1:6" ht="15.75" customHeight="1">
      <c r="A17"/>
      <c r="B17"/>
      <c r="C17"/>
      <c r="D17"/>
      <c r="E17"/>
      <c r="F17" s="44">
        <f>F12+F14+F15</f>
        <v>1471</v>
      </c>
    </row>
    <row r="18" ht="24.75" customHeight="1" thickBot="1"/>
    <row r="19" spans="1:11" ht="39" customHeight="1">
      <c r="A19" s="48">
        <v>11</v>
      </c>
      <c r="B19" s="86" t="s">
        <v>5</v>
      </c>
      <c r="C19" s="4">
        <v>45</v>
      </c>
      <c r="D19" s="5">
        <v>41</v>
      </c>
      <c r="E19" s="6">
        <v>52</v>
      </c>
      <c r="F19" s="7">
        <f>SUM(C19:E19)</f>
        <v>138</v>
      </c>
      <c r="H19" s="19"/>
      <c r="I19" s="19"/>
      <c r="J19" s="45"/>
      <c r="K19" s="88"/>
    </row>
    <row r="20" spans="1:11" ht="39" customHeight="1" thickBot="1">
      <c r="A20" s="50">
        <v>12</v>
      </c>
      <c r="B20" s="87"/>
      <c r="C20" s="25">
        <v>45</v>
      </c>
      <c r="D20" s="12">
        <v>48</v>
      </c>
      <c r="E20" s="23">
        <v>47</v>
      </c>
      <c r="F20" s="26">
        <f>SUM(C20:E20)</f>
        <v>140</v>
      </c>
      <c r="H20"/>
      <c r="J20" s="46"/>
      <c r="K20" s="41"/>
    </row>
    <row r="21" spans="1:8" ht="39" customHeight="1" thickBot="1">
      <c r="A21"/>
      <c r="B21"/>
      <c r="C21" s="24">
        <f>(C11*8+C14+C15+C19+C20)/12</f>
        <v>48.166666666666664</v>
      </c>
      <c r="D21" s="24">
        <f>(D20+D19+SUM(D8:D15))/8</f>
        <v>47.421875</v>
      </c>
      <c r="E21" s="24">
        <f>(E20+E19+SUM(E8:E15))/8</f>
        <v>50.609375</v>
      </c>
      <c r="F21" s="24">
        <f>F22/36</f>
        <v>48.583333333333336</v>
      </c>
      <c r="H21" s="29">
        <f>F22/36</f>
        <v>48.583333333333336</v>
      </c>
    </row>
    <row r="22" spans="1:6" ht="15.75" customHeight="1">
      <c r="A22"/>
      <c r="B22"/>
      <c r="C22"/>
      <c r="D22"/>
      <c r="E22"/>
      <c r="F22" s="44">
        <f>F17+F19+F20</f>
        <v>1749</v>
      </c>
    </row>
  </sheetData>
  <sheetProtection/>
  <mergeCells count="2">
    <mergeCell ref="B14:B15"/>
    <mergeCell ref="B19:B20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2:K20"/>
  <sheetViews>
    <sheetView zoomScale="75" zoomScaleNormal="75" zoomScalePageLayoutView="0" workbookViewId="0" topLeftCell="A3">
      <selection activeCell="F20" sqref="F20"/>
    </sheetView>
  </sheetViews>
  <sheetFormatPr defaultColWidth="11.421875" defaultRowHeight="12.75"/>
  <cols>
    <col min="1" max="1" width="6.421875" style="13" customWidth="1"/>
    <col min="2" max="2" width="16.57421875" style="13" customWidth="1"/>
    <col min="3" max="6" width="15.7109375" style="13" customWidth="1"/>
    <col min="7" max="7" width="2.57421875" style="1" customWidth="1"/>
    <col min="8" max="8" width="11.28125" style="1" customWidth="1"/>
    <col min="9" max="9" width="2.8515625" style="1" customWidth="1"/>
    <col min="10" max="16384" width="11.421875" style="1" customWidth="1"/>
  </cols>
  <sheetData>
    <row r="1" ht="13.5" thickBot="1"/>
    <row r="2" spans="3:11" ht="36.75" customHeight="1" thickBot="1">
      <c r="C2" s="47" t="s">
        <v>0</v>
      </c>
      <c r="D2" s="2"/>
      <c r="E2" s="2"/>
      <c r="F2" s="3"/>
      <c r="J2" s="30" t="s">
        <v>6</v>
      </c>
      <c r="K2" s="31" t="s">
        <v>7</v>
      </c>
    </row>
    <row r="3" spans="1:11" ht="36.75" customHeight="1">
      <c r="A3" s="48">
        <v>1</v>
      </c>
      <c r="B3" s="48" t="s">
        <v>8</v>
      </c>
      <c r="C3" s="14">
        <f>+'C. MAJOREL'!C3+'D. SAGNES'!C3+'C. PAGES'!C3+'M. MALPEL'!C3</f>
        <v>192</v>
      </c>
      <c r="D3" s="14">
        <f>+'C. MAJOREL'!D3+'D. SAGNES'!D3+'C. PAGES'!D3+'M. MALPEL'!D3</f>
        <v>198</v>
      </c>
      <c r="E3" s="14">
        <f>+'C. MAJOREL'!E3+'D. SAGNES'!E3+'C. PAGES'!E3+'M. MALPEL'!E3</f>
        <v>206</v>
      </c>
      <c r="F3" s="7">
        <f aca="true" t="shared" si="0" ref="F3:F10">SUM(C3:E3)</f>
        <v>596</v>
      </c>
      <c r="J3" s="32"/>
      <c r="K3" s="35"/>
    </row>
    <row r="4" spans="1:11" ht="36.75" customHeight="1">
      <c r="A4" s="49">
        <v>2</v>
      </c>
      <c r="B4" s="49" t="s">
        <v>9</v>
      </c>
      <c r="C4" s="15">
        <f>+'C. MAJOREL'!C4+'D. SAGNES'!C4+'C. PAGES'!C4+'M. MALPEL'!C4</f>
        <v>207</v>
      </c>
      <c r="D4" s="15">
        <f>+'C. MAJOREL'!D4+'D. SAGNES'!D4+'C. PAGES'!D4+'M. MALPEL'!D4</f>
        <v>192</v>
      </c>
      <c r="E4" s="16">
        <f>+'C. MAJOREL'!E4+'D. SAGNES'!E4+'C. PAGES'!E4+'M. MALPEL'!E4</f>
        <v>180</v>
      </c>
      <c r="F4" s="11">
        <f t="shared" si="0"/>
        <v>579</v>
      </c>
      <c r="J4" s="33"/>
      <c r="K4" s="36"/>
    </row>
    <row r="5" spans="1:11" ht="36.75" customHeight="1">
      <c r="A5" s="49">
        <v>3</v>
      </c>
      <c r="B5" s="49" t="s">
        <v>10</v>
      </c>
      <c r="C5" s="15">
        <f>+'C. MAJOREL'!C5+'D. SAGNES'!C5+'C. PAGES'!C5+'M. MALPEL'!C5</f>
        <v>203</v>
      </c>
      <c r="D5" s="15">
        <f>+'C. MAJOREL'!D5+'D. SAGNES'!D5+'C. PAGES'!D5+'M. MALPEL'!D5</f>
        <v>184</v>
      </c>
      <c r="E5" s="16">
        <f>+'C. MAJOREL'!E5+'D. SAGNES'!E5+'C. PAGES'!E5+'M. MALPEL'!E5</f>
        <v>202</v>
      </c>
      <c r="F5" s="11">
        <f t="shared" si="0"/>
        <v>589</v>
      </c>
      <c r="J5" s="33"/>
      <c r="K5" s="36"/>
    </row>
    <row r="6" spans="1:11" ht="36.75" customHeight="1">
      <c r="A6" s="49">
        <v>4</v>
      </c>
      <c r="B6" s="49" t="s">
        <v>11</v>
      </c>
      <c r="C6" s="15">
        <f>+'C. MAJOREL'!C6+'D. SAGNES'!C6+'C. PAGES'!C6+'M. MALPEL'!C6</f>
        <v>202</v>
      </c>
      <c r="D6" s="15">
        <f>+'C. MAJOREL'!D6+'D. SAGNES'!D6+'C. PAGES'!D6+'M. MALPEL'!D6</f>
        <v>189</v>
      </c>
      <c r="E6" s="16">
        <f>+'C. MAJOREL'!E6+'D. SAGNES'!E6+'C. PAGES'!E6+'M. MALPEL'!E6</f>
        <v>198</v>
      </c>
      <c r="F6" s="11">
        <f>SUM(C6:E6)</f>
        <v>589</v>
      </c>
      <c r="J6" s="33"/>
      <c r="K6" s="36"/>
    </row>
    <row r="7" spans="1:11" ht="36.75" customHeight="1">
      <c r="A7" s="49">
        <v>5</v>
      </c>
      <c r="B7" s="49" t="s">
        <v>12</v>
      </c>
      <c r="C7" s="15">
        <f>+'C. MAJOREL'!C7+'D. SAGNES'!C7+'C. PAGES'!C7+'M. MALPEL'!C7</f>
        <v>176</v>
      </c>
      <c r="D7" s="15">
        <f>+'C. MAJOREL'!D7+'D. SAGNES'!D7+'C. PAGES'!D7+'M. MALPEL'!D7</f>
        <v>198</v>
      </c>
      <c r="E7" s="16">
        <f>+'C. MAJOREL'!E7+'D. SAGNES'!E7+'C. PAGES'!E7+'M. MALPEL'!E7</f>
        <v>186</v>
      </c>
      <c r="F7" s="11">
        <f t="shared" si="0"/>
        <v>560</v>
      </c>
      <c r="J7" s="39"/>
      <c r="K7" s="36"/>
    </row>
    <row r="8" spans="1:11" ht="36.75" customHeight="1">
      <c r="A8" s="49">
        <v>6</v>
      </c>
      <c r="B8" s="49" t="s">
        <v>13</v>
      </c>
      <c r="C8" s="15">
        <f>+'C. MAJOREL'!C8+'D. SAGNES'!C8+'C. PAGES'!C8+'M. MALPEL'!C8</f>
        <v>194</v>
      </c>
      <c r="D8" s="15">
        <f>+'C. MAJOREL'!D8+'D. SAGNES'!D8+'C. PAGES'!D8+'M. MALPEL'!D8</f>
        <v>193</v>
      </c>
      <c r="E8" s="16">
        <f>+'C. MAJOREL'!E8+'D. SAGNES'!E8+'C. PAGES'!E8+'M. MALPEL'!E8</f>
        <v>186</v>
      </c>
      <c r="F8" s="11">
        <f>SUM(C8:E8)</f>
        <v>573</v>
      </c>
      <c r="J8" s="33"/>
      <c r="K8" s="36"/>
    </row>
    <row r="9" spans="1:11" ht="36.75" customHeight="1">
      <c r="A9" s="49">
        <v>7</v>
      </c>
      <c r="B9" s="49" t="s">
        <v>14</v>
      </c>
      <c r="C9" s="15">
        <f>+'C. MAJOREL'!C9+'D. SAGNES'!C9+'C. PAGES'!C9+'M. MALPEL'!C9</f>
        <v>175</v>
      </c>
      <c r="D9" s="15">
        <f>+'C. MAJOREL'!D9+'D. SAGNES'!D9+'C. PAGES'!D9+'M. MALPEL'!D9</f>
        <v>198</v>
      </c>
      <c r="E9" s="16">
        <f>+'C. MAJOREL'!E9+'D. SAGNES'!E9+'C. PAGES'!E9+'M. MALPEL'!E9</f>
        <v>196</v>
      </c>
      <c r="F9" s="11">
        <f t="shared" si="0"/>
        <v>569</v>
      </c>
      <c r="J9" s="33"/>
      <c r="K9" s="36"/>
    </row>
    <row r="10" spans="1:11" ht="36.75" customHeight="1" thickBot="1">
      <c r="A10" s="50">
        <v>8</v>
      </c>
      <c r="B10" s="50" t="s">
        <v>5</v>
      </c>
      <c r="C10" s="25">
        <f>+'C. MAJOREL'!C10+'D. SAGNES'!C10+'C. PAGES'!C10+'M. MALPEL'!C10</f>
        <v>198</v>
      </c>
      <c r="D10" s="25">
        <f>+'C. MAJOREL'!D10+'D. SAGNES'!D10+'C. PAGES'!D10+'M. MALPEL'!D10</f>
        <v>200</v>
      </c>
      <c r="E10" s="25">
        <f>+'C. MAJOREL'!E10+'D. SAGNES'!E10+'C. PAGES'!E10+'M. MALPEL'!E10</f>
        <v>190</v>
      </c>
      <c r="F10" s="22">
        <f t="shared" si="0"/>
        <v>588</v>
      </c>
      <c r="J10" s="34"/>
      <c r="K10" s="37"/>
    </row>
    <row r="11" spans="1:11" s="19" customFormat="1" ht="36.75" customHeight="1" thickBot="1">
      <c r="A11" s="17"/>
      <c r="B11" s="17"/>
      <c r="C11" s="24">
        <f>SUM(C3:C10)/8</f>
        <v>193.375</v>
      </c>
      <c r="D11" s="24">
        <f>SUM(D3:D10)/8</f>
        <v>194</v>
      </c>
      <c r="E11" s="24">
        <f>SUM(E3:E10)/8</f>
        <v>193</v>
      </c>
      <c r="F11" s="24">
        <f>SUM(F3:F10)/8</f>
        <v>580.375</v>
      </c>
      <c r="G11" s="1"/>
      <c r="H11" s="29">
        <f>F12/24</f>
        <v>193.45833333333334</v>
      </c>
      <c r="J11" s="1"/>
      <c r="K11" s="1"/>
    </row>
    <row r="12" ht="24.75" customHeight="1">
      <c r="F12" s="13">
        <f>SUM(F3:F10)</f>
        <v>4643</v>
      </c>
    </row>
    <row r="13" ht="24.75" customHeight="1" thickBot="1">
      <c r="G13" s="13"/>
    </row>
    <row r="14" spans="1:11" ht="39" customHeight="1">
      <c r="A14" s="48">
        <v>9</v>
      </c>
      <c r="B14" s="86"/>
      <c r="C14" s="4"/>
      <c r="D14" s="5"/>
      <c r="E14" s="6"/>
      <c r="F14" s="7">
        <f>SUM(C14:E14)</f>
        <v>0</v>
      </c>
      <c r="G14" s="19"/>
      <c r="H14" s="19"/>
      <c r="I14" s="19"/>
      <c r="J14" s="45"/>
      <c r="K14" s="35"/>
    </row>
    <row r="15" spans="1:11" ht="39" customHeight="1" thickBot="1">
      <c r="A15" s="50">
        <v>10</v>
      </c>
      <c r="B15" s="87"/>
      <c r="C15" s="25"/>
      <c r="D15" s="12"/>
      <c r="E15" s="23"/>
      <c r="F15" s="26">
        <f>SUM(C15:E15)</f>
        <v>0</v>
      </c>
      <c r="G15"/>
      <c r="H15"/>
      <c r="J15" s="46"/>
      <c r="K15" s="41"/>
    </row>
    <row r="16" spans="1:8" ht="39" customHeight="1">
      <c r="A16"/>
      <c r="B16"/>
      <c r="C16" s="13">
        <f>(C15+C14+SUM(C3:C10))/8</f>
        <v>193.375</v>
      </c>
      <c r="D16" s="13">
        <f>(D15+D14+SUM(D3:D10))/8</f>
        <v>194</v>
      </c>
      <c r="E16" s="13">
        <f>(E15+E14+SUM(E3:E10))/8</f>
        <v>193</v>
      </c>
      <c r="F16" s="13">
        <f>(F15+F14+SUM(F3:F10))/8</f>
        <v>580.375</v>
      </c>
      <c r="G16" s="13"/>
      <c r="H16" s="13">
        <f>F17/24</f>
        <v>0</v>
      </c>
    </row>
    <row r="17" spans="1:5" ht="15.75" customHeight="1" thickBot="1">
      <c r="A17"/>
      <c r="B17"/>
      <c r="C17"/>
      <c r="D17"/>
      <c r="E17"/>
    </row>
    <row r="18" spans="1:11" ht="39" customHeight="1">
      <c r="A18" s="48">
        <v>11</v>
      </c>
      <c r="B18" s="95" t="s">
        <v>71</v>
      </c>
      <c r="C18" s="4">
        <v>192</v>
      </c>
      <c r="D18" s="5">
        <v>183</v>
      </c>
      <c r="E18" s="6">
        <v>199</v>
      </c>
      <c r="F18" s="7">
        <f>SUM(C18:E18)</f>
        <v>574</v>
      </c>
      <c r="G18" s="19"/>
      <c r="H18" s="19"/>
      <c r="I18" s="19"/>
      <c r="J18" s="45"/>
      <c r="K18" s="35"/>
    </row>
    <row r="19" spans="1:11" ht="39" customHeight="1" thickBot="1">
      <c r="A19" s="50">
        <v>12</v>
      </c>
      <c r="B19" s="96"/>
      <c r="C19" s="25">
        <v>181</v>
      </c>
      <c r="D19" s="12">
        <v>196</v>
      </c>
      <c r="E19" s="23">
        <v>193</v>
      </c>
      <c r="F19" s="26">
        <f>SUM(C19:E19)</f>
        <v>570</v>
      </c>
      <c r="G19"/>
      <c r="H19"/>
      <c r="J19" s="46"/>
      <c r="K19" s="41"/>
    </row>
    <row r="20" spans="1:8" ht="39" customHeight="1">
      <c r="A20"/>
      <c r="B20"/>
      <c r="C20" s="13">
        <f>(C11*8+C18+C19)/10</f>
        <v>192</v>
      </c>
      <c r="D20" s="13">
        <f>(D11*8+D18+D19)/10</f>
        <v>193.1</v>
      </c>
      <c r="E20" s="13">
        <f>(E11*8+E18+E19)/10</f>
        <v>193.6</v>
      </c>
      <c r="F20" s="13">
        <f>(F11*8+F18+F19)/10</f>
        <v>578.7</v>
      </c>
      <c r="G20" s="13"/>
      <c r="H20" s="13">
        <f>F21/24</f>
        <v>0</v>
      </c>
    </row>
  </sheetData>
  <sheetProtection/>
  <mergeCells count="2">
    <mergeCell ref="B14:B15"/>
    <mergeCell ref="B18:B19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cp:lastPrinted>2005-01-16T11:59:55Z</cp:lastPrinted>
  <dcterms:created xsi:type="dcterms:W3CDTF">2000-05-22T19:23:21Z</dcterms:created>
  <dcterms:modified xsi:type="dcterms:W3CDTF">2011-08-08T14:40:11Z</dcterms:modified>
  <cp:category/>
  <cp:version/>
  <cp:contentType/>
  <cp:contentStatus/>
</cp:coreProperties>
</file>