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70" activeTab="6"/>
  </bookViews>
  <sheets>
    <sheet name="quilles2018" sheetId="1" r:id="rId1"/>
    <sheet name="L'équipe" sheetId="2" r:id="rId2"/>
    <sheet name="C. MAJOREL" sheetId="3" r:id="rId3"/>
    <sheet name="D. SAGNES" sheetId="4" r:id="rId4"/>
    <sheet name="A. VAYSSADE" sheetId="5" r:id="rId5"/>
    <sheet name="M. MALPEL" sheetId="6" r:id="rId6"/>
    <sheet name="PARTIES" sheetId="7" r:id="rId7"/>
  </sheets>
  <definedNames>
    <definedName name="_xlnm.Print_Area" localSheetId="4">'A. VAYSSADE'!$A$1:$K$12</definedName>
    <definedName name="_xlnm.Print_Area" localSheetId="2">'C. MAJOREL'!$A$1:$K$12</definedName>
    <definedName name="_xlnm.Print_Area" localSheetId="3">'D. SAGNES'!$A$1:$K$12</definedName>
    <definedName name="_xlnm.Print_Area" localSheetId="1">'L''équipe'!$A$1:$G$15</definedName>
    <definedName name="_xlnm.Print_Area" localSheetId="5">'M. MALPEL'!$A$1:$K$12</definedName>
    <definedName name="_xlnm.Print_Area" localSheetId="6">'PARTIES'!$A$1:$K$12</definedName>
    <definedName name="_xlnm.Print_Area" localSheetId="0">'quilles2018'!$A$1:$M$19</definedName>
  </definedNames>
  <calcPr fullCalcOnLoad="1"/>
</workbook>
</file>

<file path=xl/sharedStrings.xml><?xml version="1.0" encoding="utf-8"?>
<sst xmlns="http://schemas.openxmlformats.org/spreadsheetml/2006/main" count="204" uniqueCount="80">
  <si>
    <t>Cl.</t>
  </si>
  <si>
    <t>NOM EQUIPE</t>
  </si>
  <si>
    <t>CLUB</t>
  </si>
  <si>
    <t>Manche 1
Colombiès
(15 avril)</t>
  </si>
  <si>
    <t>Manche 2
St-Christophe
(22 avril)</t>
  </si>
  <si>
    <t>Manche 3
Réquista&gt;Sébazac
(29 avril&gt;26 mai)</t>
  </si>
  <si>
    <t>Manche 4
Gabriac &gt;Campuac
(13 mai)</t>
  </si>
  <si>
    <t>Manche 5
St-Amant
(27 mai)</t>
  </si>
  <si>
    <t>Manche 6
Pont de Salars
(3 juin)</t>
  </si>
  <si>
    <t>Manche 7
Le Monastère
(10 juin)</t>
  </si>
  <si>
    <t>Manche 8
Luc
(17 juin)</t>
  </si>
  <si>
    <t>TOTAL</t>
  </si>
  <si>
    <t>MOYENNE</t>
  </si>
  <si>
    <t>1er</t>
  </si>
  <si>
    <t>LAYRAC</t>
  </si>
  <si>
    <t>(Lunel)</t>
  </si>
  <si>
    <t>ENJALBERT</t>
  </si>
  <si>
    <t>(Magrin)</t>
  </si>
  <si>
    <t>IZARD</t>
  </si>
  <si>
    <t>(Luc)</t>
  </si>
  <si>
    <t>VIDAL</t>
  </si>
  <si>
    <t>(Inières)</t>
  </si>
  <si>
    <t>AUBERT</t>
  </si>
  <si>
    <t>(Saint-Geneviève)</t>
  </si>
  <si>
    <t>GAUBERT</t>
  </si>
  <si>
    <t>(Saint-Amans)</t>
  </si>
  <si>
    <t>CARVALHEIRO</t>
  </si>
  <si>
    <t>(Rodez)</t>
  </si>
  <si>
    <t>PAGES</t>
  </si>
  <si>
    <t>(Sébazac)</t>
  </si>
  <si>
    <t>DAULHAC</t>
  </si>
  <si>
    <t>(Cransac-Auzits)</t>
  </si>
  <si>
    <t>BES</t>
  </si>
  <si>
    <t>MAJOREL</t>
  </si>
  <si>
    <t>(Golinhac)</t>
  </si>
  <si>
    <t>VOLTE</t>
  </si>
  <si>
    <t>(Olemps)</t>
  </si>
  <si>
    <t>FOURNIER</t>
  </si>
  <si>
    <t>(Gabriac)</t>
  </si>
  <si>
    <t>FAYEL</t>
  </si>
  <si>
    <t>AMIEL</t>
  </si>
  <si>
    <t>BOUREL</t>
  </si>
  <si>
    <t>(Bozouls)</t>
  </si>
  <si>
    <t>ROUSSELOT</t>
  </si>
  <si>
    <t>PRADALIER</t>
  </si>
  <si>
    <t>(Onet)</t>
  </si>
  <si>
    <t>C. MAJOREL</t>
  </si>
  <si>
    <t>D. SAGNES</t>
  </si>
  <si>
    <t>A. VAYSSADE</t>
  </si>
  <si>
    <t>M. MALPEL</t>
  </si>
  <si>
    <t>Limayrac</t>
  </si>
  <si>
    <t>St-Christophe</t>
  </si>
  <si>
    <t>Réquista&gt;Sébazac</t>
  </si>
  <si>
    <t>Gabriac</t>
  </si>
  <si>
    <t>St-Amans</t>
  </si>
  <si>
    <t>Pont-de-Salars</t>
  </si>
  <si>
    <t>Le Monastère</t>
  </si>
  <si>
    <t>Luc</t>
  </si>
  <si>
    <t>Individuels à Golinhac</t>
  </si>
  <si>
    <t>Coupe de l'Aveyron à Golinhac</t>
  </si>
  <si>
    <t>Championnat de France par équipes</t>
  </si>
  <si>
    <t>Coupe de l'Aveyron à Onet</t>
  </si>
  <si>
    <t>ANNULEE</t>
  </si>
  <si>
    <t>Les Zéros</t>
  </si>
  <si>
    <t>Les Neufs</t>
  </si>
  <si>
    <t>1 à 10m</t>
  </si>
  <si>
    <t>1 à 20m</t>
  </si>
  <si>
    <t>Golinhac</t>
  </si>
  <si>
    <t>Championnat de France individuel</t>
  </si>
  <si>
    <t>1 à 15m</t>
  </si>
  <si>
    <t>2 à 15m</t>
  </si>
  <si>
    <t>2 à 5m</t>
  </si>
  <si>
    <t>2 à 5m
1 à 10m</t>
  </si>
  <si>
    <t>2 à 20m</t>
  </si>
  <si>
    <t>1 à 5m</t>
  </si>
  <si>
    <t>1 à 10m
1 à 20m</t>
  </si>
  <si>
    <t>1 à 5m
2 à 10m</t>
  </si>
  <si>
    <t>1 à 5m
1 à 10m</t>
  </si>
  <si>
    <t>Réquista</t>
  </si>
  <si>
    <t>2 à 5m
2 à 10m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</si>
</sst>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BATAVIA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vertic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/>
    </xf>
    <xf numFmtId="164" fontId="1" fillId="3" borderId="5" xfId="0" applyFont="1" applyFill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7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8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4" fontId="1" fillId="3" borderId="9" xfId="0" applyFont="1" applyFill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6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0" fillId="0" borderId="7" xfId="0" applyFont="1" applyFill="1" applyBorder="1" applyAlignment="1">
      <alignment horizontal="center" vertical="center"/>
    </xf>
    <xf numFmtId="164" fontId="1" fillId="3" borderId="10" xfId="0" applyFont="1" applyFill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/>
    </xf>
    <xf numFmtId="164" fontId="0" fillId="0" borderId="14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4" borderId="15" xfId="0" applyFont="1" applyFill="1" applyBorder="1" applyAlignment="1">
      <alignment horizontal="center" vertical="center"/>
    </xf>
    <xf numFmtId="164" fontId="4" fillId="5" borderId="16" xfId="0" applyFont="1" applyFill="1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4" fillId="5" borderId="18" xfId="0" applyFont="1" applyFill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4" fillId="5" borderId="19" xfId="0" applyFont="1" applyFill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6" borderId="19" xfId="0" applyNumberForma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6" borderId="15" xfId="0" applyNumberFormat="1" applyFill="1" applyBorder="1" applyAlignment="1">
      <alignment horizontal="center" vertical="center"/>
    </xf>
    <xf numFmtId="164" fontId="4" fillId="5" borderId="15" xfId="0" applyFont="1" applyFill="1" applyBorder="1" applyAlignment="1">
      <alignment horizontal="center" vertical="center"/>
    </xf>
    <xf numFmtId="164" fontId="5" fillId="5" borderId="15" xfId="0" applyFont="1" applyFill="1" applyBorder="1" applyAlignment="1">
      <alignment horizontal="center" vertical="center" wrapText="1"/>
    </xf>
    <xf numFmtId="164" fontId="4" fillId="5" borderId="15" xfId="0" applyFont="1" applyFill="1" applyBorder="1" applyAlignment="1">
      <alignment horizontal="center" vertical="center" wrapText="1"/>
    </xf>
    <xf numFmtId="164" fontId="5" fillId="3" borderId="16" xfId="0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/>
    </xf>
    <xf numFmtId="164" fontId="0" fillId="6" borderId="16" xfId="0" applyFont="1" applyFill="1" applyBorder="1" applyAlignment="1">
      <alignment horizontal="center" vertical="center"/>
    </xf>
    <xf numFmtId="164" fontId="6" fillId="4" borderId="15" xfId="0" applyFont="1" applyFill="1" applyBorder="1" applyAlignment="1">
      <alignment horizontal="center" vertical="center"/>
    </xf>
    <xf numFmtId="164" fontId="7" fillId="7" borderId="15" xfId="0" applyFont="1" applyFill="1" applyBorder="1" applyAlignment="1">
      <alignment horizontal="center" vertical="center"/>
    </xf>
    <xf numFmtId="164" fontId="8" fillId="7" borderId="22" xfId="0" applyFont="1" applyFill="1" applyBorder="1" applyAlignment="1">
      <alignment horizontal="center" vertical="center"/>
    </xf>
    <xf numFmtId="164" fontId="5" fillId="8" borderId="16" xfId="0" applyFont="1" applyFill="1" applyBorder="1" applyAlignment="1">
      <alignment horizontal="center" vertical="center"/>
    </xf>
    <xf numFmtId="164" fontId="0" fillId="9" borderId="16" xfId="0" applyFont="1" applyFill="1" applyBorder="1" applyAlignment="1">
      <alignment horizontal="center" vertical="center" wrapText="1"/>
    </xf>
    <xf numFmtId="164" fontId="0" fillId="5" borderId="16" xfId="0" applyFont="1" applyFill="1" applyBorder="1" applyAlignment="1">
      <alignment horizontal="center" vertical="center"/>
    </xf>
    <xf numFmtId="164" fontId="5" fillId="8" borderId="18" xfId="0" applyFont="1" applyFill="1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6" borderId="18" xfId="0" applyFill="1" applyBorder="1" applyAlignment="1">
      <alignment horizontal="center" vertical="center"/>
    </xf>
    <xf numFmtId="164" fontId="0" fillId="9" borderId="18" xfId="0" applyFont="1" applyFill="1" applyBorder="1" applyAlignment="1">
      <alignment horizontal="center" vertical="center" wrapText="1"/>
    </xf>
    <xf numFmtId="164" fontId="0" fillId="5" borderId="18" xfId="0" applyFont="1" applyFill="1" applyBorder="1" applyAlignment="1">
      <alignment horizontal="center" vertical="center"/>
    </xf>
    <xf numFmtId="164" fontId="0" fillId="0" borderId="0" xfId="0" applyAlignment="1">
      <alignment vertical="center" wrapText="1"/>
    </xf>
    <xf numFmtId="164" fontId="5" fillId="8" borderId="19" xfId="0" applyFont="1" applyFill="1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0" fillId="6" borderId="19" xfId="0" applyFill="1" applyBorder="1" applyAlignment="1">
      <alignment horizontal="center" vertical="center"/>
    </xf>
    <xf numFmtId="166" fontId="0" fillId="10" borderId="19" xfId="0" applyNumberFormat="1" applyFill="1" applyBorder="1" applyAlignment="1">
      <alignment horizontal="center" vertical="center"/>
    </xf>
    <xf numFmtId="166" fontId="8" fillId="10" borderId="15" xfId="0" applyNumberFormat="1" applyFont="1" applyFill="1" applyBorder="1" applyAlignment="1">
      <alignment horizontal="center" vertical="center"/>
    </xf>
    <xf numFmtId="164" fontId="5" fillId="8" borderId="15" xfId="0" applyFont="1" applyFill="1" applyBorder="1" applyAlignment="1">
      <alignment horizontal="center" vertical="center" wrapText="1"/>
    </xf>
    <xf numFmtId="164" fontId="0" fillId="9" borderId="25" xfId="0" applyFont="1" applyFill="1" applyBorder="1" applyAlignment="1">
      <alignment horizontal="center" vertical="center" wrapText="1"/>
    </xf>
    <xf numFmtId="164" fontId="0" fillId="5" borderId="25" xfId="0" applyFont="1" applyFill="1" applyBorder="1" applyAlignment="1">
      <alignment horizontal="center" vertical="center"/>
    </xf>
    <xf numFmtId="164" fontId="0" fillId="5" borderId="25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6" borderId="16" xfId="0" applyFill="1" applyBorder="1" applyAlignment="1">
      <alignment horizontal="center" vertical="center"/>
    </xf>
    <xf numFmtId="164" fontId="0" fillId="5" borderId="18" xfId="0" applyFont="1" applyFill="1" applyBorder="1" applyAlignment="1">
      <alignment horizontal="center" vertical="center" wrapText="1"/>
    </xf>
    <xf numFmtId="164" fontId="0" fillId="5" borderId="19" xfId="0" applyFont="1" applyFill="1" applyBorder="1" applyAlignment="1">
      <alignment horizontal="center" vertical="center"/>
    </xf>
    <xf numFmtId="164" fontId="9" fillId="9" borderId="16" xfId="0" applyFont="1" applyFill="1" applyBorder="1" applyAlignment="1">
      <alignment horizontal="center" vertical="center" wrapText="1"/>
    </xf>
    <xf numFmtId="164" fontId="0" fillId="5" borderId="16" xfId="0" applyFill="1" applyBorder="1" applyAlignment="1">
      <alignment horizontal="center" vertical="center" wrapText="1"/>
    </xf>
    <xf numFmtId="164" fontId="0" fillId="9" borderId="19" xfId="0" applyFont="1" applyFill="1" applyBorder="1" applyAlignment="1">
      <alignment horizontal="center" vertical="center" wrapText="1"/>
    </xf>
    <xf numFmtId="164" fontId="0" fillId="5" borderId="19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4" fontId="0" fillId="9" borderId="19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26" xfId="0" applyBorder="1" applyAlignment="1">
      <alignment horizontal="center" vertical="center"/>
    </xf>
    <xf numFmtId="164" fontId="0" fillId="5" borderId="16" xfId="0" applyFont="1" applyFill="1" applyBorder="1" applyAlignment="1">
      <alignment horizontal="center" vertical="center" wrapText="1"/>
    </xf>
    <xf numFmtId="164" fontId="0" fillId="0" borderId="27" xfId="0" applyBorder="1" applyAlignment="1">
      <alignment horizontal="center" vertical="center"/>
    </xf>
    <xf numFmtId="164" fontId="0" fillId="0" borderId="28" xfId="0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 wrapText="1"/>
    </xf>
    <xf numFmtId="164" fontId="11" fillId="5" borderId="18" xfId="0" applyFont="1" applyFill="1" applyBorder="1" applyAlignment="1">
      <alignment horizontal="center" vertical="center"/>
    </xf>
    <xf numFmtId="164" fontId="0" fillId="6" borderId="29" xfId="0" applyFill="1" applyBorder="1" applyAlignment="1">
      <alignment horizontal="center" vertical="center"/>
    </xf>
    <xf numFmtId="164" fontId="11" fillId="5" borderId="18" xfId="0" applyFont="1" applyFill="1" applyBorder="1" applyAlignment="1">
      <alignment horizontal="center" vertical="center" wrapText="1"/>
    </xf>
    <xf numFmtId="164" fontId="11" fillId="0" borderId="0" xfId="0" applyFont="1" applyAlignment="1">
      <alignment vertical="center"/>
    </xf>
    <xf numFmtId="164" fontId="11" fillId="9" borderId="16" xfId="0" applyFont="1" applyFill="1" applyBorder="1" applyAlignment="1">
      <alignment horizontal="center" vertical="center" wrapText="1"/>
    </xf>
    <xf numFmtId="164" fontId="11" fillId="5" borderId="16" xfId="0" applyFont="1" applyFill="1" applyBorder="1" applyAlignment="1">
      <alignment horizontal="center" vertical="center"/>
    </xf>
    <xf numFmtId="164" fontId="11" fillId="9" borderId="19" xfId="0" applyFont="1" applyFill="1" applyBorder="1" applyAlignment="1">
      <alignment horizontal="center" vertical="center" wrapText="1"/>
    </xf>
    <xf numFmtId="164" fontId="11" fillId="5" borderId="19" xfId="0" applyFont="1" applyFill="1" applyBorder="1" applyAlignment="1">
      <alignment horizontal="center" vertical="center" wrapText="1"/>
    </xf>
    <xf numFmtId="164" fontId="11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8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19"/>
  <sheetViews>
    <sheetView zoomScale="75" zoomScaleNormal="75" workbookViewId="0" topLeftCell="A1">
      <selection activeCell="L12" sqref="L12"/>
    </sheetView>
  </sheetViews>
  <sheetFormatPr defaultColWidth="11.421875" defaultRowHeight="12.75"/>
  <cols>
    <col min="1" max="1" width="4.8515625" style="1" customWidth="1"/>
    <col min="2" max="2" width="16.140625" style="1" customWidth="1"/>
    <col min="3" max="3" width="21.8515625" style="1" customWidth="1"/>
    <col min="4" max="4" width="14.57421875" style="1" customWidth="1"/>
    <col min="5" max="5" width="13.8515625" style="1" customWidth="1"/>
    <col min="6" max="6" width="18.00390625" style="1" customWidth="1"/>
    <col min="7" max="11" width="13.8515625" style="1" customWidth="1"/>
    <col min="12" max="13" width="11.57421875" style="1" customWidth="1"/>
    <col min="14" max="16384" width="11.421875" style="1" customWidth="1"/>
  </cols>
  <sheetData>
    <row r="1" spans="1:13" ht="12.75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6" t="s">
        <v>12</v>
      </c>
    </row>
    <row r="2" spans="1:13" ht="16.5" customHeight="1">
      <c r="A2" s="7" t="s">
        <v>13</v>
      </c>
      <c r="B2" s="8" t="s">
        <v>14</v>
      </c>
      <c r="C2" s="9" t="s">
        <v>15</v>
      </c>
      <c r="D2" s="10">
        <v>621</v>
      </c>
      <c r="E2" s="10">
        <v>630</v>
      </c>
      <c r="F2" s="10">
        <v>589</v>
      </c>
      <c r="G2" s="10">
        <v>623</v>
      </c>
      <c r="H2" s="11">
        <v>627</v>
      </c>
      <c r="I2" s="10">
        <v>622</v>
      </c>
      <c r="J2" s="10">
        <v>634</v>
      </c>
      <c r="K2" s="10">
        <v>607</v>
      </c>
      <c r="L2" s="12">
        <f>SUM(D2:K2)</f>
        <v>4953</v>
      </c>
      <c r="M2" s="13">
        <f>L2/8</f>
        <v>619.125</v>
      </c>
    </row>
    <row r="3" spans="1:13" ht="16.5" customHeight="1">
      <c r="A3" s="14">
        <v>2</v>
      </c>
      <c r="B3" s="8" t="s">
        <v>16</v>
      </c>
      <c r="C3" s="9" t="s">
        <v>17</v>
      </c>
      <c r="D3" s="10">
        <v>572</v>
      </c>
      <c r="E3" s="10">
        <v>624</v>
      </c>
      <c r="F3" s="10">
        <v>621</v>
      </c>
      <c r="G3" s="10">
        <v>621</v>
      </c>
      <c r="H3" s="15">
        <v>630</v>
      </c>
      <c r="I3" s="10">
        <v>627</v>
      </c>
      <c r="J3" s="10">
        <v>632</v>
      </c>
      <c r="K3" s="10">
        <v>620</v>
      </c>
      <c r="L3" s="12">
        <f>SUM(D3:K3)</f>
        <v>4947</v>
      </c>
      <c r="M3" s="13">
        <f>L3/8</f>
        <v>618.375</v>
      </c>
    </row>
    <row r="4" spans="1:13" ht="16.5" customHeight="1">
      <c r="A4" s="14">
        <v>3</v>
      </c>
      <c r="B4" s="8" t="s">
        <v>18</v>
      </c>
      <c r="C4" s="9" t="s">
        <v>19</v>
      </c>
      <c r="D4" s="10">
        <v>594</v>
      </c>
      <c r="E4" s="10">
        <v>612</v>
      </c>
      <c r="F4" s="10">
        <v>610</v>
      </c>
      <c r="G4" s="10">
        <v>653</v>
      </c>
      <c r="H4" s="15">
        <v>612</v>
      </c>
      <c r="I4" s="10">
        <v>596</v>
      </c>
      <c r="J4" s="10">
        <v>594</v>
      </c>
      <c r="K4" s="10">
        <v>639</v>
      </c>
      <c r="L4" s="12">
        <f>SUM(D4:K4)</f>
        <v>4910</v>
      </c>
      <c r="M4" s="13">
        <f>L4/8</f>
        <v>613.75</v>
      </c>
    </row>
    <row r="5" spans="1:13" ht="16.5" customHeight="1">
      <c r="A5" s="14">
        <v>4</v>
      </c>
      <c r="B5" s="16" t="s">
        <v>20</v>
      </c>
      <c r="C5" s="17" t="s">
        <v>21</v>
      </c>
      <c r="D5" s="18">
        <v>586</v>
      </c>
      <c r="E5" s="18">
        <v>594</v>
      </c>
      <c r="F5" s="10">
        <v>627</v>
      </c>
      <c r="G5" s="18">
        <v>621</v>
      </c>
      <c r="H5" s="15">
        <v>623</v>
      </c>
      <c r="I5" s="18">
        <v>630</v>
      </c>
      <c r="J5" s="10">
        <v>616</v>
      </c>
      <c r="K5" s="10">
        <v>597</v>
      </c>
      <c r="L5" s="12">
        <f>SUM(D5:K5)</f>
        <v>4894</v>
      </c>
      <c r="M5" s="13">
        <f>L5/8</f>
        <v>611.75</v>
      </c>
    </row>
    <row r="6" spans="1:13" ht="16.5" customHeight="1">
      <c r="A6" s="14">
        <v>5</v>
      </c>
      <c r="B6" s="8" t="s">
        <v>22</v>
      </c>
      <c r="C6" s="9" t="s">
        <v>23</v>
      </c>
      <c r="D6" s="10">
        <v>599</v>
      </c>
      <c r="E6" s="10">
        <v>612</v>
      </c>
      <c r="F6" s="10">
        <v>598</v>
      </c>
      <c r="G6" s="10">
        <v>631</v>
      </c>
      <c r="H6" s="15">
        <v>607</v>
      </c>
      <c r="I6" s="10">
        <v>579</v>
      </c>
      <c r="J6" s="10">
        <v>630</v>
      </c>
      <c r="K6" s="10">
        <v>608</v>
      </c>
      <c r="L6" s="12">
        <f>SUM(D6:K6)</f>
        <v>4864</v>
      </c>
      <c r="M6" s="13">
        <f>L6/8</f>
        <v>608</v>
      </c>
    </row>
    <row r="7" spans="1:13" ht="16.5" customHeight="1">
      <c r="A7" s="14">
        <v>6</v>
      </c>
      <c r="B7" s="16" t="s">
        <v>24</v>
      </c>
      <c r="C7" s="17" t="s">
        <v>25</v>
      </c>
      <c r="D7" s="18">
        <v>595</v>
      </c>
      <c r="E7" s="18">
        <v>626</v>
      </c>
      <c r="F7" s="10">
        <v>590</v>
      </c>
      <c r="G7" s="18">
        <v>601</v>
      </c>
      <c r="H7" s="15">
        <v>609</v>
      </c>
      <c r="I7" s="18">
        <v>613</v>
      </c>
      <c r="J7" s="10">
        <v>623</v>
      </c>
      <c r="K7" s="10">
        <v>586</v>
      </c>
      <c r="L7" s="12">
        <f>SUM(D7:K7)</f>
        <v>4843</v>
      </c>
      <c r="M7" s="13">
        <f>L7/8</f>
        <v>605.375</v>
      </c>
    </row>
    <row r="8" spans="1:13" ht="16.5" customHeight="1">
      <c r="A8" s="14">
        <v>7</v>
      </c>
      <c r="B8" s="8" t="s">
        <v>26</v>
      </c>
      <c r="C8" s="9" t="s">
        <v>27</v>
      </c>
      <c r="D8" s="10">
        <v>607</v>
      </c>
      <c r="E8" s="10">
        <v>611</v>
      </c>
      <c r="F8" s="10">
        <v>593</v>
      </c>
      <c r="G8" s="10">
        <v>620</v>
      </c>
      <c r="H8" s="15">
        <v>591</v>
      </c>
      <c r="I8" s="10">
        <v>610</v>
      </c>
      <c r="J8" s="10">
        <v>622</v>
      </c>
      <c r="K8" s="10">
        <v>587</v>
      </c>
      <c r="L8" s="12">
        <f>SUM(D8:K8)</f>
        <v>4841</v>
      </c>
      <c r="M8" s="13">
        <f>L8/8</f>
        <v>605.125</v>
      </c>
    </row>
    <row r="9" spans="1:13" ht="16.5" customHeight="1">
      <c r="A9" s="14">
        <v>8</v>
      </c>
      <c r="B9" s="8" t="s">
        <v>28</v>
      </c>
      <c r="C9" s="9" t="s">
        <v>29</v>
      </c>
      <c r="D9" s="10">
        <v>618</v>
      </c>
      <c r="E9" s="10">
        <v>601</v>
      </c>
      <c r="F9" s="10">
        <v>618</v>
      </c>
      <c r="G9" s="10">
        <v>626</v>
      </c>
      <c r="H9" s="15">
        <v>587</v>
      </c>
      <c r="I9" s="10">
        <v>595</v>
      </c>
      <c r="J9" s="10">
        <v>596</v>
      </c>
      <c r="K9" s="10">
        <v>590</v>
      </c>
      <c r="L9" s="12">
        <f>SUM(D9:K9)</f>
        <v>4831</v>
      </c>
      <c r="M9" s="13">
        <f>L9/8</f>
        <v>603.875</v>
      </c>
    </row>
    <row r="10" spans="1:13" ht="16.5" customHeight="1">
      <c r="A10" s="14">
        <v>9</v>
      </c>
      <c r="B10" s="8" t="s">
        <v>30</v>
      </c>
      <c r="C10" s="9" t="s">
        <v>31</v>
      </c>
      <c r="D10" s="10">
        <v>609</v>
      </c>
      <c r="E10" s="10">
        <v>604</v>
      </c>
      <c r="F10" s="10">
        <v>617</v>
      </c>
      <c r="G10" s="10">
        <v>599</v>
      </c>
      <c r="H10" s="15">
        <v>584</v>
      </c>
      <c r="I10" s="10">
        <v>594</v>
      </c>
      <c r="J10" s="10">
        <v>608</v>
      </c>
      <c r="K10" s="10">
        <v>615</v>
      </c>
      <c r="L10" s="12">
        <f>SUM(D10:K10)</f>
        <v>4830</v>
      </c>
      <c r="M10" s="13">
        <f>L10/8</f>
        <v>603.75</v>
      </c>
    </row>
    <row r="11" spans="1:13" ht="16.5" customHeight="1">
      <c r="A11" s="14">
        <v>10</v>
      </c>
      <c r="B11" s="8" t="s">
        <v>32</v>
      </c>
      <c r="C11" s="9" t="s">
        <v>23</v>
      </c>
      <c r="D11" s="10">
        <v>633</v>
      </c>
      <c r="E11" s="10">
        <v>611</v>
      </c>
      <c r="F11" s="10">
        <v>549</v>
      </c>
      <c r="G11" s="10">
        <v>600</v>
      </c>
      <c r="H11" s="15">
        <v>619</v>
      </c>
      <c r="I11" s="10">
        <v>602</v>
      </c>
      <c r="J11" s="10">
        <v>603</v>
      </c>
      <c r="K11" s="10">
        <v>608</v>
      </c>
      <c r="L11" s="12">
        <f>SUM(D11:K11)</f>
        <v>4825</v>
      </c>
      <c r="M11" s="13">
        <f>L11/8</f>
        <v>603.125</v>
      </c>
    </row>
    <row r="12" spans="1:13" ht="16.5" customHeight="1">
      <c r="A12" s="14">
        <v>11</v>
      </c>
      <c r="B12" s="8" t="s">
        <v>33</v>
      </c>
      <c r="C12" s="9" t="s">
        <v>34</v>
      </c>
      <c r="D12" s="10">
        <v>579</v>
      </c>
      <c r="E12" s="10">
        <v>595</v>
      </c>
      <c r="F12" s="10">
        <v>615</v>
      </c>
      <c r="G12" s="10">
        <v>607</v>
      </c>
      <c r="H12" s="15">
        <v>605</v>
      </c>
      <c r="I12" s="10">
        <v>628</v>
      </c>
      <c r="J12" s="10">
        <v>582</v>
      </c>
      <c r="K12" s="10">
        <v>607</v>
      </c>
      <c r="L12" s="12">
        <f>SUM(D12:K12)</f>
        <v>4818</v>
      </c>
      <c r="M12" s="13">
        <f>L12/8</f>
        <v>602.25</v>
      </c>
    </row>
    <row r="13" spans="1:13" ht="16.5" customHeight="1">
      <c r="A13" s="14">
        <v>12</v>
      </c>
      <c r="B13" s="8" t="s">
        <v>35</v>
      </c>
      <c r="C13" s="9" t="s">
        <v>36</v>
      </c>
      <c r="D13" s="10">
        <v>589</v>
      </c>
      <c r="E13" s="10">
        <v>628</v>
      </c>
      <c r="F13" s="10">
        <v>601</v>
      </c>
      <c r="G13" s="10">
        <v>615</v>
      </c>
      <c r="H13" s="15">
        <v>600</v>
      </c>
      <c r="I13" s="10">
        <v>575</v>
      </c>
      <c r="J13" s="10">
        <v>610</v>
      </c>
      <c r="K13" s="10">
        <v>589</v>
      </c>
      <c r="L13" s="12">
        <f>SUM(D13:K13)</f>
        <v>4807</v>
      </c>
      <c r="M13" s="13">
        <f>L13/8</f>
        <v>600.875</v>
      </c>
    </row>
    <row r="14" spans="1:13" ht="16.5" customHeight="1">
      <c r="A14" s="14">
        <v>13</v>
      </c>
      <c r="B14" s="8" t="s">
        <v>37</v>
      </c>
      <c r="C14" s="9" t="s">
        <v>38</v>
      </c>
      <c r="D14" s="10">
        <v>599</v>
      </c>
      <c r="E14" s="10">
        <v>592</v>
      </c>
      <c r="F14" s="10">
        <v>616</v>
      </c>
      <c r="G14" s="10">
        <v>579</v>
      </c>
      <c r="H14" s="15">
        <v>616</v>
      </c>
      <c r="I14" s="10">
        <v>587</v>
      </c>
      <c r="J14" s="10">
        <v>603</v>
      </c>
      <c r="K14" s="10">
        <v>590</v>
      </c>
      <c r="L14" s="12">
        <f>SUM(D14:K14)</f>
        <v>4782</v>
      </c>
      <c r="M14" s="13">
        <f>L14/8</f>
        <v>597.75</v>
      </c>
    </row>
    <row r="15" spans="1:13" ht="16.5" customHeight="1">
      <c r="A15" s="14">
        <v>14</v>
      </c>
      <c r="B15" s="8" t="s">
        <v>39</v>
      </c>
      <c r="C15" s="9" t="s">
        <v>15</v>
      </c>
      <c r="D15" s="10">
        <v>594</v>
      </c>
      <c r="E15" s="10">
        <v>617</v>
      </c>
      <c r="F15" s="10">
        <v>573</v>
      </c>
      <c r="G15" s="10">
        <v>588</v>
      </c>
      <c r="H15" s="15">
        <v>590</v>
      </c>
      <c r="I15" s="10">
        <v>580</v>
      </c>
      <c r="J15" s="10">
        <v>576</v>
      </c>
      <c r="K15" s="10">
        <v>612</v>
      </c>
      <c r="L15" s="12">
        <f>SUM(D15:K15)</f>
        <v>4730</v>
      </c>
      <c r="M15" s="13">
        <f>L15/8</f>
        <v>591.25</v>
      </c>
    </row>
    <row r="16" spans="1:13" ht="16.5" customHeight="1">
      <c r="A16" s="14">
        <v>15</v>
      </c>
      <c r="B16" s="8" t="s">
        <v>40</v>
      </c>
      <c r="C16" s="9" t="s">
        <v>17</v>
      </c>
      <c r="D16" s="10">
        <v>601</v>
      </c>
      <c r="E16" s="10">
        <v>573</v>
      </c>
      <c r="F16" s="10">
        <v>598</v>
      </c>
      <c r="G16" s="10">
        <v>597</v>
      </c>
      <c r="H16" s="15">
        <v>585</v>
      </c>
      <c r="I16" s="10">
        <v>601</v>
      </c>
      <c r="J16" s="10">
        <v>584</v>
      </c>
      <c r="K16" s="10">
        <v>577</v>
      </c>
      <c r="L16" s="12">
        <f>SUM(D16:K16)</f>
        <v>4716</v>
      </c>
      <c r="M16" s="13">
        <f>L16/8</f>
        <v>589.5</v>
      </c>
    </row>
    <row r="17" spans="1:13" ht="16.5" customHeight="1">
      <c r="A17" s="14">
        <v>16</v>
      </c>
      <c r="B17" s="8" t="s">
        <v>41</v>
      </c>
      <c r="C17" s="9" t="s">
        <v>42</v>
      </c>
      <c r="D17" s="10">
        <v>597</v>
      </c>
      <c r="E17" s="10">
        <v>607</v>
      </c>
      <c r="F17" s="10">
        <v>575</v>
      </c>
      <c r="G17" s="10">
        <v>589</v>
      </c>
      <c r="H17" s="15">
        <v>603</v>
      </c>
      <c r="I17" s="10">
        <v>580</v>
      </c>
      <c r="J17" s="10">
        <v>576</v>
      </c>
      <c r="K17" s="10">
        <v>580</v>
      </c>
      <c r="L17" s="12">
        <f>SUM(D17:K17)</f>
        <v>4707</v>
      </c>
      <c r="M17" s="13">
        <f>L17/8</f>
        <v>588.375</v>
      </c>
    </row>
    <row r="18" spans="1:13" ht="16.5" customHeight="1">
      <c r="A18" s="14">
        <v>17</v>
      </c>
      <c r="B18" s="8" t="s">
        <v>43</v>
      </c>
      <c r="C18" s="9" t="s">
        <v>19</v>
      </c>
      <c r="D18" s="10">
        <v>592</v>
      </c>
      <c r="E18" s="10">
        <v>599</v>
      </c>
      <c r="F18" s="10">
        <v>581</v>
      </c>
      <c r="G18" s="10">
        <v>577</v>
      </c>
      <c r="H18" s="15">
        <v>554</v>
      </c>
      <c r="I18" s="10">
        <v>627</v>
      </c>
      <c r="J18" s="10">
        <v>574</v>
      </c>
      <c r="K18" s="10">
        <v>553</v>
      </c>
      <c r="L18" s="12">
        <f>SUM(D18:K18)</f>
        <v>4657</v>
      </c>
      <c r="M18" s="13">
        <f>L18/8</f>
        <v>582.125</v>
      </c>
    </row>
    <row r="19" spans="1:13" ht="16.5" customHeight="1">
      <c r="A19" s="19">
        <v>18</v>
      </c>
      <c r="B19" s="20" t="s">
        <v>44</v>
      </c>
      <c r="C19" s="21" t="s">
        <v>45</v>
      </c>
      <c r="D19" s="22">
        <v>590</v>
      </c>
      <c r="E19" s="22">
        <v>566</v>
      </c>
      <c r="F19" s="22">
        <v>582</v>
      </c>
      <c r="G19" s="22">
        <v>580</v>
      </c>
      <c r="H19" s="23">
        <v>580</v>
      </c>
      <c r="I19" s="22">
        <v>570</v>
      </c>
      <c r="J19" s="22">
        <v>591</v>
      </c>
      <c r="K19" s="22">
        <v>592</v>
      </c>
      <c r="L19" s="24">
        <f>SUM(D19:K19)</f>
        <v>4651</v>
      </c>
      <c r="M19" s="25">
        <f>L19/8</f>
        <v>581.375</v>
      </c>
    </row>
  </sheetData>
  <sheetProtection selectLockedCells="1" selectUnlockedCells="1"/>
  <printOptions gridLines="1" horizontalCentered="1" verticalCentered="1"/>
  <pageMargins left="0.19652777777777777" right="0.19652777777777777" top="0.5902777777777778" bottom="0.5902777777777778" header="0.5118055555555555" footer="0.5118055555555555"/>
  <pageSetup fitToHeight="1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J29"/>
  <sheetViews>
    <sheetView zoomScale="65" zoomScaleNormal="65" workbookViewId="0" topLeftCell="A1">
      <selection activeCell="C35" sqref="C35"/>
    </sheetView>
  </sheetViews>
  <sheetFormatPr defaultColWidth="11.421875" defaultRowHeight="12.75"/>
  <cols>
    <col min="1" max="1" width="4.57421875" style="26" customWidth="1"/>
    <col min="2" max="2" width="28.140625" style="26" customWidth="1"/>
    <col min="3" max="6" width="18.7109375" style="26" customWidth="1"/>
    <col min="7" max="7" width="15.7109375" style="26" customWidth="1"/>
    <col min="8" max="8" width="3.28125" style="1" customWidth="1"/>
    <col min="9" max="16384" width="11.421875" style="1" customWidth="1"/>
  </cols>
  <sheetData>
    <row r="2" spans="3:7" s="26" customFormat="1" ht="45.75" customHeight="1">
      <c r="C2" s="27" t="s">
        <v>46</v>
      </c>
      <c r="D2" s="27" t="s">
        <v>47</v>
      </c>
      <c r="E2" s="27" t="s">
        <v>48</v>
      </c>
      <c r="F2" s="27" t="s">
        <v>49</v>
      </c>
      <c r="G2" s="27" t="s">
        <v>11</v>
      </c>
    </row>
    <row r="3" spans="1:7" ht="33" customHeight="1">
      <c r="A3" s="28">
        <v>1</v>
      </c>
      <c r="B3" s="28" t="s">
        <v>50</v>
      </c>
      <c r="C3" s="29">
        <v>152</v>
      </c>
      <c r="D3" s="30">
        <v>141</v>
      </c>
      <c r="E3" s="29">
        <v>145</v>
      </c>
      <c r="F3" s="29">
        <v>141</v>
      </c>
      <c r="G3" s="29">
        <f>SUM(C3:F3)</f>
        <v>579</v>
      </c>
    </row>
    <row r="4" spans="1:7" ht="33" customHeight="1">
      <c r="A4" s="31">
        <v>2</v>
      </c>
      <c r="B4" s="31" t="s">
        <v>51</v>
      </c>
      <c r="C4" s="32">
        <v>141</v>
      </c>
      <c r="D4" s="33">
        <v>158</v>
      </c>
      <c r="E4" s="32">
        <v>148</v>
      </c>
      <c r="F4" s="32">
        <v>148</v>
      </c>
      <c r="G4" s="32">
        <f>SUM(C4:F4)</f>
        <v>595</v>
      </c>
    </row>
    <row r="5" spans="1:10" ht="33" customHeight="1">
      <c r="A5" s="31">
        <v>3</v>
      </c>
      <c r="B5" s="31" t="s">
        <v>52</v>
      </c>
      <c r="C5" s="32">
        <v>150</v>
      </c>
      <c r="D5" s="33">
        <v>155</v>
      </c>
      <c r="E5" s="32">
        <v>154</v>
      </c>
      <c r="F5" s="32">
        <v>156</v>
      </c>
      <c r="G5" s="32">
        <f>SUM(C5:F5)</f>
        <v>615</v>
      </c>
      <c r="I5" s="34"/>
      <c r="J5" s="34"/>
    </row>
    <row r="6" spans="1:7" ht="33" customHeight="1">
      <c r="A6" s="31">
        <v>4</v>
      </c>
      <c r="B6" s="31" t="s">
        <v>53</v>
      </c>
      <c r="C6" s="32">
        <v>155</v>
      </c>
      <c r="D6" s="33">
        <v>140</v>
      </c>
      <c r="E6" s="32">
        <v>150</v>
      </c>
      <c r="F6" s="32">
        <v>162</v>
      </c>
      <c r="G6" s="32">
        <f>SUM(C6:F6)</f>
        <v>607</v>
      </c>
    </row>
    <row r="7" spans="1:7" ht="33" customHeight="1">
      <c r="A7" s="31">
        <v>5</v>
      </c>
      <c r="B7" s="31" t="s">
        <v>54</v>
      </c>
      <c r="C7" s="32">
        <v>139</v>
      </c>
      <c r="D7" s="32">
        <v>171</v>
      </c>
      <c r="E7" s="32">
        <v>147</v>
      </c>
      <c r="F7" s="32">
        <v>148</v>
      </c>
      <c r="G7" s="32">
        <f>SUM(C7:F7)</f>
        <v>605</v>
      </c>
    </row>
    <row r="8" spans="1:7" ht="33" customHeight="1">
      <c r="A8" s="31">
        <v>6</v>
      </c>
      <c r="B8" s="31" t="s">
        <v>55</v>
      </c>
      <c r="C8" s="32">
        <v>149</v>
      </c>
      <c r="D8" s="33">
        <v>168</v>
      </c>
      <c r="E8" s="32">
        <v>160</v>
      </c>
      <c r="F8" s="32">
        <v>151</v>
      </c>
      <c r="G8" s="32">
        <f>SUM(C8:F8)</f>
        <v>628</v>
      </c>
    </row>
    <row r="9" spans="1:7" ht="33" customHeight="1">
      <c r="A9" s="31">
        <v>7</v>
      </c>
      <c r="B9" s="31" t="s">
        <v>56</v>
      </c>
      <c r="C9" s="32">
        <v>144</v>
      </c>
      <c r="D9" s="33">
        <v>142</v>
      </c>
      <c r="E9" s="32">
        <v>141</v>
      </c>
      <c r="F9" s="32">
        <v>155</v>
      </c>
      <c r="G9" s="32">
        <f>SUM(C9:F9)</f>
        <v>582</v>
      </c>
    </row>
    <row r="10" spans="1:7" ht="33" customHeight="1">
      <c r="A10" s="35">
        <v>8</v>
      </c>
      <c r="B10" s="35" t="s">
        <v>57</v>
      </c>
      <c r="C10" s="36">
        <v>153</v>
      </c>
      <c r="D10" s="37">
        <v>156</v>
      </c>
      <c r="E10" s="36">
        <v>154</v>
      </c>
      <c r="F10" s="36">
        <v>144</v>
      </c>
      <c r="G10" s="36">
        <f>SUM(C10:F10)</f>
        <v>607</v>
      </c>
    </row>
    <row r="11" spans="1:8" s="40" customFormat="1" ht="34.5" customHeight="1">
      <c r="A11" s="38"/>
      <c r="B11" s="38"/>
      <c r="C11" s="39">
        <f>SUM(C3:C10)/8</f>
        <v>147.875</v>
      </c>
      <c r="D11" s="39">
        <f>SUM(D3:D10)/8</f>
        <v>153.875</v>
      </c>
      <c r="E11" s="39">
        <f>SUM(E3:E10)/8</f>
        <v>149.875</v>
      </c>
      <c r="F11" s="39">
        <f>SUM(F3:F10)/8</f>
        <v>150.625</v>
      </c>
      <c r="G11" s="39">
        <f>SUM(G3:G10)/8</f>
        <v>602.25</v>
      </c>
      <c r="H11" s="1"/>
    </row>
    <row r="12" ht="15" customHeight="1"/>
    <row r="13" spans="1:7" s="40" customFormat="1" ht="30" customHeight="1">
      <c r="A13" s="38"/>
      <c r="B13" s="38"/>
      <c r="C13" s="41">
        <f>C11/3</f>
        <v>49.291666666666664</v>
      </c>
      <c r="D13" s="41">
        <f>D11/3</f>
        <v>51.291666666666664</v>
      </c>
      <c r="E13" s="41">
        <f>E11/3</f>
        <v>49.958333333333336</v>
      </c>
      <c r="F13" s="41">
        <f>F11/3</f>
        <v>50.208333333333336</v>
      </c>
      <c r="G13" s="41">
        <f>G11/3</f>
        <v>200.75</v>
      </c>
    </row>
    <row r="14" ht="15" customHeight="1"/>
    <row r="15" spans="3:7" ht="15" customHeight="1">
      <c r="C15" s="26">
        <f>SUM(C3:C10)</f>
        <v>1183</v>
      </c>
      <c r="D15" s="26">
        <f>SUM(D3:D10)</f>
        <v>1231</v>
      </c>
      <c r="E15" s="26">
        <f>SUM(E3:E10)</f>
        <v>1199</v>
      </c>
      <c r="F15" s="26">
        <f>SUM(F3:F10)</f>
        <v>1205</v>
      </c>
      <c r="G15" s="26">
        <f>SUM(G3:G10)</f>
        <v>4818</v>
      </c>
    </row>
    <row r="16" ht="15" customHeight="1"/>
    <row r="17" ht="15" customHeight="1"/>
    <row r="18" spans="1:7" ht="23.25" customHeight="1">
      <c r="A18" s="28">
        <v>9</v>
      </c>
      <c r="B18" s="42" t="s">
        <v>58</v>
      </c>
      <c r="C18" s="29">
        <v>151</v>
      </c>
      <c r="D18" s="30">
        <v>151</v>
      </c>
      <c r="E18" s="29">
        <v>146</v>
      </c>
      <c r="F18" s="29">
        <v>155</v>
      </c>
      <c r="G18" s="29">
        <f>SUM(C18:F18)</f>
        <v>603</v>
      </c>
    </row>
    <row r="19" spans="1:7" ht="23.25" customHeight="1">
      <c r="A19" s="35">
        <v>10</v>
      </c>
      <c r="B19" s="42"/>
      <c r="C19" s="36">
        <v>156</v>
      </c>
      <c r="D19" s="37">
        <v>148</v>
      </c>
      <c r="E19" s="36">
        <v>153</v>
      </c>
      <c r="F19" s="36">
        <v>142</v>
      </c>
      <c r="G19" s="36">
        <f>SUM(C19:F19)</f>
        <v>599</v>
      </c>
    </row>
    <row r="20" s="1" customFormat="1" ht="15" customHeight="1" hidden="1"/>
    <row r="21" spans="1:7" ht="39.75" customHeight="1" hidden="1">
      <c r="A21" s="28">
        <v>11</v>
      </c>
      <c r="B21" s="43" t="s">
        <v>59</v>
      </c>
      <c r="C21" s="29"/>
      <c r="D21" s="30"/>
      <c r="E21" s="29"/>
      <c r="F21" s="29"/>
      <c r="G21" s="29">
        <f>SUM(C21:F21)</f>
        <v>0</v>
      </c>
    </row>
    <row r="22" ht="15" customHeight="1" hidden="1"/>
    <row r="23" spans="1:7" ht="24.75" customHeight="1" hidden="1">
      <c r="A23" s="28">
        <v>14</v>
      </c>
      <c r="B23" s="44" t="s">
        <v>60</v>
      </c>
      <c r="C23" s="29"/>
      <c r="D23" s="30"/>
      <c r="E23" s="29"/>
      <c r="F23" s="29"/>
      <c r="G23" s="29">
        <f>SUM(C23:F23)</f>
        <v>0</v>
      </c>
    </row>
    <row r="24" spans="1:7" ht="24.75" customHeight="1" hidden="1">
      <c r="A24" s="35">
        <v>15</v>
      </c>
      <c r="B24" s="44"/>
      <c r="C24" s="36"/>
      <c r="D24" s="37"/>
      <c r="E24" s="36"/>
      <c r="F24" s="36"/>
      <c r="G24" s="36">
        <f>SUM(C24:F24)</f>
        <v>0</v>
      </c>
    </row>
    <row r="25" ht="12.75" hidden="1"/>
    <row r="26" ht="12.75" hidden="1"/>
    <row r="29" spans="1:8" ht="36.75" customHeight="1">
      <c r="A29" s="45">
        <v>11</v>
      </c>
      <c r="B29" s="46" t="s">
        <v>61</v>
      </c>
      <c r="C29" s="47" t="s">
        <v>62</v>
      </c>
      <c r="D29" s="47" t="s">
        <v>62</v>
      </c>
      <c r="E29" s="47" t="s">
        <v>62</v>
      </c>
      <c r="F29" s="47" t="s">
        <v>62</v>
      </c>
      <c r="G29" s="48" t="s">
        <v>62</v>
      </c>
      <c r="H29" s="26"/>
    </row>
  </sheetData>
  <sheetProtection selectLockedCells="1" selectUnlockedCells="1"/>
  <mergeCells count="2">
    <mergeCell ref="B18:B19"/>
    <mergeCell ref="B23:B24"/>
  </mergeCells>
  <printOptions horizontalCentered="1" vertic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2:K24"/>
  <sheetViews>
    <sheetView zoomScale="75" zoomScaleNormal="75" workbookViewId="0" topLeftCell="A1">
      <selection activeCell="G23" sqref="G23"/>
    </sheetView>
  </sheetViews>
  <sheetFormatPr defaultColWidth="11.421875" defaultRowHeight="12.75"/>
  <cols>
    <col min="1" max="1" width="6.421875" style="26" customWidth="1"/>
    <col min="2" max="2" width="21.00390625" style="26" customWidth="1"/>
    <col min="3" max="6" width="15.7109375" style="26" customWidth="1"/>
    <col min="7" max="7" width="2.57421875" style="1" customWidth="1"/>
    <col min="8" max="8" width="11.28125" style="1" customWidth="1"/>
    <col min="9" max="9" width="2.8515625" style="1" customWidth="1"/>
    <col min="10" max="11" width="13.00390625" style="1" customWidth="1"/>
    <col min="12" max="13" width="15.7109375" style="1" customWidth="1"/>
    <col min="14" max="16384" width="11.421875" style="1" customWidth="1"/>
  </cols>
  <sheetData>
    <row r="2" spans="3:11" ht="36.75" customHeight="1">
      <c r="C2" s="49" t="s">
        <v>46</v>
      </c>
      <c r="D2" s="49"/>
      <c r="E2" s="49"/>
      <c r="F2" s="49"/>
      <c r="J2" s="50" t="s">
        <v>63</v>
      </c>
      <c r="K2" s="51" t="s">
        <v>64</v>
      </c>
    </row>
    <row r="3" spans="1:11" ht="27.75" customHeight="1">
      <c r="A3" s="52">
        <v>1</v>
      </c>
      <c r="B3" s="52" t="s">
        <v>50</v>
      </c>
      <c r="C3" s="47">
        <v>52</v>
      </c>
      <c r="D3" s="29">
        <v>53</v>
      </c>
      <c r="E3" s="30">
        <v>47</v>
      </c>
      <c r="F3" s="48">
        <f>SUM(C3:E3)</f>
        <v>152</v>
      </c>
      <c r="J3" s="53"/>
      <c r="K3" s="54" t="s">
        <v>65</v>
      </c>
    </row>
    <row r="4" spans="1:11" ht="27.75" customHeight="1">
      <c r="A4" s="55">
        <v>2</v>
      </c>
      <c r="B4" s="55" t="s">
        <v>51</v>
      </c>
      <c r="C4" s="56">
        <v>47</v>
      </c>
      <c r="D4" s="32">
        <v>44</v>
      </c>
      <c r="E4" s="33">
        <v>50</v>
      </c>
      <c r="F4" s="57">
        <f>SUM(C4:E4)</f>
        <v>141</v>
      </c>
      <c r="J4" s="58"/>
      <c r="K4" s="59"/>
    </row>
    <row r="5" spans="1:11" ht="27.75" customHeight="1">
      <c r="A5" s="55">
        <v>3</v>
      </c>
      <c r="B5" s="55" t="s">
        <v>52</v>
      </c>
      <c r="C5" s="56">
        <v>50</v>
      </c>
      <c r="D5" s="32">
        <v>57</v>
      </c>
      <c r="E5" s="33">
        <v>43</v>
      </c>
      <c r="F5" s="57">
        <f>SUM(C5:E5)</f>
        <v>150</v>
      </c>
      <c r="J5" s="58" t="s">
        <v>65</v>
      </c>
      <c r="K5" s="59" t="s">
        <v>65</v>
      </c>
    </row>
    <row r="6" spans="1:11" ht="27.75" customHeight="1">
      <c r="A6" s="55">
        <v>4</v>
      </c>
      <c r="B6" s="55" t="s">
        <v>53</v>
      </c>
      <c r="C6" s="56">
        <v>58</v>
      </c>
      <c r="D6" s="32">
        <v>49</v>
      </c>
      <c r="E6" s="33">
        <v>48</v>
      </c>
      <c r="F6" s="57">
        <f>SUM(C6:E6)</f>
        <v>155</v>
      </c>
      <c r="G6" s="60"/>
      <c r="J6" s="58"/>
      <c r="K6" s="59"/>
    </row>
    <row r="7" spans="1:11" ht="27.75" customHeight="1">
      <c r="A7" s="55">
        <v>5</v>
      </c>
      <c r="B7" s="55" t="s">
        <v>54</v>
      </c>
      <c r="C7" s="56">
        <v>50</v>
      </c>
      <c r="D7" s="56">
        <v>42</v>
      </c>
      <c r="E7" s="56">
        <v>47</v>
      </c>
      <c r="F7" s="57">
        <f>SUM(C7:E7)</f>
        <v>139</v>
      </c>
      <c r="G7" s="60"/>
      <c r="J7" s="58" t="s">
        <v>66</v>
      </c>
      <c r="K7" s="59"/>
    </row>
    <row r="8" spans="1:11" ht="27.75" customHeight="1">
      <c r="A8" s="55">
        <v>6</v>
      </c>
      <c r="B8" s="55" t="s">
        <v>55</v>
      </c>
      <c r="C8" s="56">
        <v>46</v>
      </c>
      <c r="D8" s="32">
        <v>51</v>
      </c>
      <c r="E8" s="33">
        <v>52</v>
      </c>
      <c r="F8" s="57">
        <f>SUM(C8:E8)</f>
        <v>149</v>
      </c>
      <c r="J8" s="58" t="s">
        <v>66</v>
      </c>
      <c r="K8" s="59"/>
    </row>
    <row r="9" spans="1:11" ht="27.75" customHeight="1">
      <c r="A9" s="55">
        <v>7</v>
      </c>
      <c r="B9" s="55" t="s">
        <v>56</v>
      </c>
      <c r="C9" s="56">
        <v>41</v>
      </c>
      <c r="D9" s="32">
        <v>53</v>
      </c>
      <c r="E9" s="33">
        <v>50</v>
      </c>
      <c r="F9" s="57">
        <f>SUM(C9:E9)</f>
        <v>144</v>
      </c>
      <c r="G9" s="60"/>
      <c r="J9" s="58"/>
      <c r="K9" s="59"/>
    </row>
    <row r="10" spans="1:11" ht="27.75" customHeight="1">
      <c r="A10" s="61">
        <v>8</v>
      </c>
      <c r="B10" s="61" t="s">
        <v>57</v>
      </c>
      <c r="C10" s="62">
        <v>49</v>
      </c>
      <c r="D10" s="36">
        <v>56</v>
      </c>
      <c r="E10" s="37">
        <v>48</v>
      </c>
      <c r="F10" s="63">
        <f>SUM(C10:E10)</f>
        <v>153</v>
      </c>
      <c r="G10" s="60"/>
      <c r="J10" s="58"/>
      <c r="K10" s="59"/>
    </row>
    <row r="11" spans="1:8" ht="27.75" customHeight="1">
      <c r="A11" s="38"/>
      <c r="B11" s="38"/>
      <c r="C11" s="64">
        <f>SUM(C3:C10)/8</f>
        <v>49.125</v>
      </c>
      <c r="D11" s="64">
        <f>SUM(D3:D10)/8</f>
        <v>50.625</v>
      </c>
      <c r="E11" s="64">
        <f>SUM(E3:E10)/8</f>
        <v>48.125</v>
      </c>
      <c r="F11" s="64">
        <f>SUM(F3:F10)/8</f>
        <v>147.875</v>
      </c>
      <c r="G11" s="60"/>
      <c r="H11" s="65">
        <f>F12/(8*3)</f>
        <v>49.291666666666664</v>
      </c>
    </row>
    <row r="12" ht="24.75" customHeight="1">
      <c r="F12" s="26">
        <f>SUM(F3:F10)</f>
        <v>1183</v>
      </c>
    </row>
    <row r="13" ht="18.75" customHeight="1">
      <c r="G13" s="26"/>
    </row>
    <row r="14" spans="1:11" s="40" customFormat="1" ht="29.25" customHeight="1">
      <c r="A14" s="52">
        <v>9</v>
      </c>
      <c r="B14" s="66" t="s">
        <v>67</v>
      </c>
      <c r="C14" s="47">
        <v>48</v>
      </c>
      <c r="D14" s="29">
        <v>44</v>
      </c>
      <c r="E14" s="30">
        <v>59</v>
      </c>
      <c r="F14" s="48">
        <f>SUM(C14:E14)</f>
        <v>151</v>
      </c>
      <c r="G14" s="1"/>
      <c r="J14" s="67" t="s">
        <v>66</v>
      </c>
      <c r="K14" s="68"/>
    </row>
    <row r="15" spans="1:11" ht="29.25" customHeight="1">
      <c r="A15" s="61">
        <v>10</v>
      </c>
      <c r="B15" s="66"/>
      <c r="C15" s="62">
        <v>50</v>
      </c>
      <c r="D15" s="36">
        <v>50</v>
      </c>
      <c r="E15" s="37">
        <v>56</v>
      </c>
      <c r="F15" s="63">
        <f>SUM(C15:E15)</f>
        <v>156</v>
      </c>
      <c r="H15"/>
      <c r="J15" s="67"/>
      <c r="K15" s="69"/>
    </row>
    <row r="16" spans="1:8" ht="29.25" customHeight="1">
      <c r="A16"/>
      <c r="B16"/>
      <c r="C16" s="64">
        <f>(C15+C14+SUM(C3:C10))/10</f>
        <v>49.1</v>
      </c>
      <c r="D16" s="64">
        <f>(D15+D14+SUM(D3:D10))/10</f>
        <v>49.9</v>
      </c>
      <c r="E16" s="64">
        <f>(E15+E14+SUM(E3:E10))/10</f>
        <v>50</v>
      </c>
      <c r="F16" s="64">
        <f>(F15+F14+SUM(F3:F10))/10</f>
        <v>149</v>
      </c>
      <c r="H16" s="65">
        <f>F17/(3*10)</f>
        <v>49.666666666666664</v>
      </c>
    </row>
    <row r="17" spans="1:6" ht="23.25" customHeight="1">
      <c r="A17"/>
      <c r="B17"/>
      <c r="C17"/>
      <c r="D17"/>
      <c r="E17"/>
      <c r="F17" s="70">
        <f>F12+F14+F15</f>
        <v>1490</v>
      </c>
    </row>
    <row r="18" spans="1:11" s="40" customFormat="1" ht="42.75" customHeight="1">
      <c r="A18" s="52">
        <v>11</v>
      </c>
      <c r="B18" s="66" t="s">
        <v>61</v>
      </c>
      <c r="C18" s="47" t="s">
        <v>62</v>
      </c>
      <c r="D18" s="47" t="s">
        <v>62</v>
      </c>
      <c r="E18" s="47" t="s">
        <v>62</v>
      </c>
      <c r="F18" s="48" t="s">
        <v>62</v>
      </c>
      <c r="G18" s="1"/>
      <c r="J18" s="67"/>
      <c r="K18" s="68"/>
    </row>
    <row r="19" spans="1:8" ht="29.25" customHeight="1">
      <c r="A19"/>
      <c r="B19"/>
      <c r="C19" s="64">
        <f>(C14+C15+SUM(C3:C10))/10</f>
        <v>49.1</v>
      </c>
      <c r="D19" s="64">
        <f>(D14+D15+SUM(D3:D10))/10</f>
        <v>49.9</v>
      </c>
      <c r="E19" s="64">
        <f>(E14+E15+SUM(E3:E10))/10</f>
        <v>50</v>
      </c>
      <c r="F19" s="64">
        <f>(F14+F15+SUM(F3:F10))/10</f>
        <v>149</v>
      </c>
      <c r="H19" s="65">
        <f>F20/(3*10)</f>
        <v>49.666666666666664</v>
      </c>
    </row>
    <row r="20" spans="1:8" ht="25.5" customHeight="1">
      <c r="A20"/>
      <c r="B20"/>
      <c r="F20" s="70">
        <f>F17</f>
        <v>1490</v>
      </c>
      <c r="H20"/>
    </row>
    <row r="21" spans="1:11" ht="29.25" customHeight="1">
      <c r="A21" s="52">
        <v>12</v>
      </c>
      <c r="B21" s="66" t="s">
        <v>68</v>
      </c>
      <c r="C21" s="47">
        <v>55</v>
      </c>
      <c r="D21" s="47">
        <v>48</v>
      </c>
      <c r="E21" s="29">
        <v>54</v>
      </c>
      <c r="F21" s="30">
        <v>54</v>
      </c>
      <c r="G21" s="71">
        <f>SUM(C21:F21)</f>
        <v>211</v>
      </c>
      <c r="H21" s="71"/>
      <c r="J21" s="67"/>
      <c r="K21" s="68"/>
    </row>
    <row r="22" spans="1:11" ht="29.25" customHeight="1">
      <c r="A22" s="61">
        <v>13</v>
      </c>
      <c r="B22" s="66"/>
      <c r="C22" s="62">
        <v>54</v>
      </c>
      <c r="D22" s="62">
        <v>52</v>
      </c>
      <c r="E22" s="36">
        <v>48</v>
      </c>
      <c r="F22" s="37">
        <v>52</v>
      </c>
      <c r="G22" s="63">
        <f>SUM(C22:F22)</f>
        <v>206</v>
      </c>
      <c r="H22" s="63"/>
      <c r="J22" s="67" t="s">
        <v>69</v>
      </c>
      <c r="K22" s="69"/>
    </row>
    <row r="23" spans="1:8" ht="25.5" customHeight="1">
      <c r="A23"/>
      <c r="B23"/>
      <c r="C23" s="64">
        <f>(C14+C15+C21+C22+SUM(C3:C10))/12</f>
        <v>50</v>
      </c>
      <c r="D23" s="64">
        <f>(D14+D15+D21+D22+SUM(D3:D10))/12</f>
        <v>49.916666666666664</v>
      </c>
      <c r="E23" s="64">
        <f>(E14+E15+E21+E22+SUM(E3:E10))/12</f>
        <v>50.166666666666664</v>
      </c>
      <c r="F23" s="64">
        <f>(F21+F22)/2</f>
        <v>53</v>
      </c>
      <c r="G23" s="65">
        <f>F24/38</f>
        <v>50.18421052631579</v>
      </c>
      <c r="H23" s="65"/>
    </row>
    <row r="24" spans="1:8" ht="25.5" customHeight="1">
      <c r="A24"/>
      <c r="B24"/>
      <c r="F24" s="70">
        <f>G22+G21+F20</f>
        <v>1907</v>
      </c>
      <c r="H24"/>
    </row>
    <row r="25" ht="24.75" customHeight="1"/>
    <row r="26" ht="25.5" customHeight="1"/>
    <row r="27" ht="27.75" customHeight="1"/>
    <row r="28" ht="27.75" customHeight="1"/>
  </sheetData>
  <sheetProtection selectLockedCells="1" selectUnlockedCells="1"/>
  <mergeCells count="6">
    <mergeCell ref="C2:F2"/>
    <mergeCell ref="B14:B15"/>
    <mergeCell ref="B21:B22"/>
    <mergeCell ref="G21:H21"/>
    <mergeCell ref="G22:H22"/>
    <mergeCell ref="G23:H23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K24"/>
  <sheetViews>
    <sheetView zoomScale="75" zoomScaleNormal="75" workbookViewId="0" topLeftCell="A1">
      <selection activeCell="K22" sqref="K22"/>
    </sheetView>
  </sheetViews>
  <sheetFormatPr defaultColWidth="11.421875" defaultRowHeight="12.75"/>
  <cols>
    <col min="1" max="1" width="6.421875" style="26" customWidth="1"/>
    <col min="2" max="2" width="21.00390625" style="26" customWidth="1"/>
    <col min="3" max="6" width="15.7109375" style="26" customWidth="1"/>
    <col min="7" max="7" width="2.57421875" style="1" customWidth="1"/>
    <col min="8" max="8" width="11.28125" style="1" customWidth="1"/>
    <col min="9" max="9" width="2.8515625" style="1" customWidth="1"/>
    <col min="10" max="11" width="13.00390625" style="1" customWidth="1"/>
    <col min="12" max="16384" width="11.421875" style="1" customWidth="1"/>
  </cols>
  <sheetData>
    <row r="2" spans="3:11" ht="36.75" customHeight="1">
      <c r="C2" s="49" t="s">
        <v>47</v>
      </c>
      <c r="D2" s="49"/>
      <c r="E2" s="49"/>
      <c r="F2" s="49"/>
      <c r="J2" s="50" t="s">
        <v>63</v>
      </c>
      <c r="K2" s="51" t="s">
        <v>64</v>
      </c>
    </row>
    <row r="3" spans="1:11" ht="27.75" customHeight="1">
      <c r="A3" s="52">
        <v>1</v>
      </c>
      <c r="B3" s="52" t="s">
        <v>50</v>
      </c>
      <c r="C3" s="47">
        <v>48</v>
      </c>
      <c r="D3" s="29">
        <v>49</v>
      </c>
      <c r="E3" s="30">
        <v>44</v>
      </c>
      <c r="F3" s="48">
        <f>SUM(C3:E3)</f>
        <v>141</v>
      </c>
      <c r="J3" s="53" t="s">
        <v>70</v>
      </c>
      <c r="K3" s="54" t="s">
        <v>71</v>
      </c>
    </row>
    <row r="4" spans="1:11" ht="27.75" customHeight="1">
      <c r="A4" s="55">
        <v>2</v>
      </c>
      <c r="B4" s="55" t="s">
        <v>51</v>
      </c>
      <c r="C4" s="56">
        <v>53</v>
      </c>
      <c r="D4" s="32">
        <v>50</v>
      </c>
      <c r="E4" s="33">
        <v>55</v>
      </c>
      <c r="F4" s="57">
        <f>SUM(C4:E4)</f>
        <v>158</v>
      </c>
      <c r="J4" s="58"/>
      <c r="K4" s="72" t="s">
        <v>72</v>
      </c>
    </row>
    <row r="5" spans="1:11" ht="27.75" customHeight="1">
      <c r="A5" s="55">
        <v>3</v>
      </c>
      <c r="B5" s="55" t="s">
        <v>52</v>
      </c>
      <c r="C5" s="56">
        <v>49</v>
      </c>
      <c r="D5" s="32">
        <v>55</v>
      </c>
      <c r="E5" s="33">
        <v>51</v>
      </c>
      <c r="F5" s="57">
        <f>SUM(C5:E5)</f>
        <v>155</v>
      </c>
      <c r="H5" s="60"/>
      <c r="J5" s="58"/>
      <c r="K5" s="59"/>
    </row>
    <row r="6" spans="1:11" ht="27.75" customHeight="1">
      <c r="A6" s="55">
        <v>4</v>
      </c>
      <c r="B6" s="55" t="s">
        <v>53</v>
      </c>
      <c r="C6" s="56">
        <v>47</v>
      </c>
      <c r="D6" s="32">
        <v>46</v>
      </c>
      <c r="E6" s="33">
        <v>47</v>
      </c>
      <c r="F6" s="57">
        <f>SUM(C6:E6)</f>
        <v>140</v>
      </c>
      <c r="J6" s="58" t="s">
        <v>73</v>
      </c>
      <c r="K6" s="59" t="s">
        <v>74</v>
      </c>
    </row>
    <row r="7" spans="1:11" ht="27.75" customHeight="1">
      <c r="A7" s="55">
        <v>5</v>
      </c>
      <c r="B7" s="55" t="s">
        <v>54</v>
      </c>
      <c r="C7" s="56">
        <v>53</v>
      </c>
      <c r="D7" s="56">
        <v>63</v>
      </c>
      <c r="E7" s="56">
        <v>55</v>
      </c>
      <c r="F7" s="57">
        <f>SUM(C7:E7)</f>
        <v>171</v>
      </c>
      <c r="J7" s="58"/>
      <c r="K7" s="59" t="s">
        <v>74</v>
      </c>
    </row>
    <row r="8" spans="1:11" ht="27.75" customHeight="1">
      <c r="A8" s="55">
        <v>6</v>
      </c>
      <c r="B8" s="55" t="s">
        <v>55</v>
      </c>
      <c r="C8" s="56">
        <v>56</v>
      </c>
      <c r="D8" s="32">
        <v>54</v>
      </c>
      <c r="E8" s="33">
        <v>58</v>
      </c>
      <c r="F8" s="57">
        <f>SUM(C8:E8)</f>
        <v>168</v>
      </c>
      <c r="G8" s="60"/>
      <c r="J8" s="58"/>
      <c r="K8" s="59" t="s">
        <v>74</v>
      </c>
    </row>
    <row r="9" spans="1:11" ht="27.75" customHeight="1">
      <c r="A9" s="55">
        <v>7</v>
      </c>
      <c r="B9" s="55" t="s">
        <v>56</v>
      </c>
      <c r="C9" s="56">
        <v>44</v>
      </c>
      <c r="D9" s="32">
        <v>50</v>
      </c>
      <c r="E9" s="33">
        <v>48</v>
      </c>
      <c r="F9" s="57">
        <f>SUM(C9:E9)</f>
        <v>142</v>
      </c>
      <c r="G9" s="60"/>
      <c r="J9" s="58"/>
      <c r="K9" s="72"/>
    </row>
    <row r="10" spans="1:11" ht="27.75" customHeight="1">
      <c r="A10" s="61">
        <v>8</v>
      </c>
      <c r="B10" s="61" t="s">
        <v>57</v>
      </c>
      <c r="C10" s="62">
        <v>49</v>
      </c>
      <c r="D10" s="36">
        <v>49</v>
      </c>
      <c r="E10" s="37">
        <v>58</v>
      </c>
      <c r="F10" s="63">
        <f>SUM(C10:E10)</f>
        <v>156</v>
      </c>
      <c r="G10" s="60"/>
      <c r="J10" s="58"/>
      <c r="K10" s="73"/>
    </row>
    <row r="11" spans="1:11" s="40" customFormat="1" ht="27.75" customHeight="1">
      <c r="A11" s="38"/>
      <c r="B11" s="38"/>
      <c r="C11" s="64">
        <f>SUM(C3:C10)/8</f>
        <v>49.875</v>
      </c>
      <c r="D11" s="64">
        <f>SUM(D3:D10)/8</f>
        <v>52</v>
      </c>
      <c r="E11" s="64">
        <f>SUM(E3:E10)/8</f>
        <v>52</v>
      </c>
      <c r="F11" s="64">
        <f>SUM(F3:F10)/8</f>
        <v>153.875</v>
      </c>
      <c r="G11" s="60"/>
      <c r="H11" s="65">
        <f>F12/(8*3)</f>
        <v>51.291666666666664</v>
      </c>
      <c r="I11" s="1"/>
      <c r="J11" s="1"/>
      <c r="K11" s="1"/>
    </row>
    <row r="12" ht="24.75" customHeight="1">
      <c r="F12" s="26">
        <f>SUM(F3:F10)</f>
        <v>1231</v>
      </c>
    </row>
    <row r="13" ht="24.75" customHeight="1">
      <c r="G13" s="26"/>
    </row>
    <row r="14" spans="1:11" ht="27.75" customHeight="1">
      <c r="A14" s="52">
        <v>9</v>
      </c>
      <c r="B14" s="66" t="s">
        <v>67</v>
      </c>
      <c r="C14" s="47">
        <v>49</v>
      </c>
      <c r="D14" s="29">
        <v>55</v>
      </c>
      <c r="E14" s="30">
        <v>47</v>
      </c>
      <c r="F14" s="48">
        <f>SUM(C14:E14)</f>
        <v>151</v>
      </c>
      <c r="H14" s="40"/>
      <c r="I14" s="40"/>
      <c r="J14" s="74"/>
      <c r="K14" s="75"/>
    </row>
    <row r="15" spans="1:11" ht="27.75" customHeight="1">
      <c r="A15" s="61">
        <v>10</v>
      </c>
      <c r="B15" s="66"/>
      <c r="C15" s="62">
        <v>46</v>
      </c>
      <c r="D15" s="36">
        <v>55</v>
      </c>
      <c r="E15" s="37">
        <v>47</v>
      </c>
      <c r="F15" s="63">
        <f>SUM(C15:E15)</f>
        <v>148</v>
      </c>
      <c r="H15"/>
      <c r="J15" s="76"/>
      <c r="K15" s="77"/>
    </row>
    <row r="16" spans="1:8" ht="27.75" customHeight="1">
      <c r="A16"/>
      <c r="B16"/>
      <c r="C16" s="64">
        <f>(C15+C14+SUM(C3:C10))/10</f>
        <v>49.4</v>
      </c>
      <c r="D16" s="64">
        <f>(D15+D14+SUM(D3:D10))/10</f>
        <v>52.6</v>
      </c>
      <c r="E16" s="64">
        <f>(E15+E14+SUM(E3:E10))/10</f>
        <v>51</v>
      </c>
      <c r="F16" s="64">
        <f>(F15+F14+SUM(F3:F10))/10</f>
        <v>153</v>
      </c>
      <c r="H16" s="65">
        <f>F17/(3*10)</f>
        <v>51</v>
      </c>
    </row>
    <row r="17" spans="1:6" ht="27.75" customHeight="1">
      <c r="A17"/>
      <c r="B17"/>
      <c r="C17"/>
      <c r="D17"/>
      <c r="E17"/>
      <c r="F17" s="70">
        <f>F12+F14+F15</f>
        <v>1530</v>
      </c>
    </row>
    <row r="18" spans="1:11" ht="44.25" customHeight="1">
      <c r="A18" s="52">
        <v>11</v>
      </c>
      <c r="B18" s="66" t="s">
        <v>61</v>
      </c>
      <c r="C18" s="47" t="s">
        <v>62</v>
      </c>
      <c r="D18" s="47" t="s">
        <v>62</v>
      </c>
      <c r="E18" s="47" t="s">
        <v>62</v>
      </c>
      <c r="F18" s="48" t="s">
        <v>62</v>
      </c>
      <c r="H18" s="40"/>
      <c r="I18" s="40"/>
      <c r="J18" s="67"/>
      <c r="K18" s="68"/>
    </row>
    <row r="19" spans="1:8" ht="27.75" customHeight="1">
      <c r="A19"/>
      <c r="B19"/>
      <c r="C19" s="64">
        <f>(C14+C15+SUM(C3:C10))/10</f>
        <v>49.4</v>
      </c>
      <c r="D19" s="64">
        <f>(D14+D15+SUM(D3:D10))/10</f>
        <v>52.6</v>
      </c>
      <c r="E19" s="64">
        <f>(E14+E15+SUM(E3:E10))/10</f>
        <v>51</v>
      </c>
      <c r="F19" s="64">
        <f>(F14+F15+SUM(F3:F10))/10</f>
        <v>153</v>
      </c>
      <c r="H19" s="65">
        <f>F20/(3*10)</f>
        <v>51</v>
      </c>
    </row>
    <row r="20" spans="1:8" ht="27.75" customHeight="1">
      <c r="A20"/>
      <c r="B20"/>
      <c r="F20" s="70">
        <f>F17</f>
        <v>1530</v>
      </c>
      <c r="H20"/>
    </row>
    <row r="21" spans="1:11" ht="27.75" customHeight="1">
      <c r="A21" s="52">
        <v>12</v>
      </c>
      <c r="B21" s="66" t="s">
        <v>68</v>
      </c>
      <c r="C21" s="47">
        <v>50</v>
      </c>
      <c r="D21" s="47">
        <v>50</v>
      </c>
      <c r="E21" s="29">
        <v>59</v>
      </c>
      <c r="F21" s="30">
        <v>54</v>
      </c>
      <c r="G21" s="71">
        <f>SUM(C21:F21)</f>
        <v>213</v>
      </c>
      <c r="H21" s="71"/>
      <c r="J21" s="67"/>
      <c r="K21" s="68" t="s">
        <v>65</v>
      </c>
    </row>
    <row r="22" spans="1:11" ht="27.75" customHeight="1">
      <c r="A22" s="61">
        <v>13</v>
      </c>
      <c r="B22" s="66"/>
      <c r="C22" s="62">
        <v>48</v>
      </c>
      <c r="D22" s="62">
        <v>52</v>
      </c>
      <c r="E22" s="36">
        <v>54</v>
      </c>
      <c r="F22" s="37">
        <v>48</v>
      </c>
      <c r="G22" s="63">
        <f>SUM(C22:F22)</f>
        <v>202</v>
      </c>
      <c r="H22" s="63"/>
      <c r="J22" s="67"/>
      <c r="K22" s="69"/>
    </row>
    <row r="23" spans="1:8" ht="27.75" customHeight="1">
      <c r="A23"/>
      <c r="B23"/>
      <c r="C23" s="64">
        <f>(C14+C15+C21+C22+SUM(C3:C10))/12</f>
        <v>49.333333333333336</v>
      </c>
      <c r="D23" s="64">
        <f>(D14+D15+D21+D22+SUM(D3:D10))/12</f>
        <v>52.333333333333336</v>
      </c>
      <c r="E23" s="64">
        <f>(E14+E15+E21+E22+SUM(E3:E10))/12</f>
        <v>51.916666666666664</v>
      </c>
      <c r="F23" s="64">
        <f>(F21+F22)/2</f>
        <v>51</v>
      </c>
      <c r="G23" s="65">
        <f>F24/38</f>
        <v>51.18421052631579</v>
      </c>
      <c r="H23" s="65"/>
    </row>
    <row r="24" spans="1:8" ht="27.75" customHeight="1">
      <c r="A24"/>
      <c r="B24"/>
      <c r="F24" s="70">
        <f>G22+G21+F20</f>
        <v>1945</v>
      </c>
      <c r="H24"/>
    </row>
    <row r="25" ht="27.75" customHeight="1"/>
    <row r="26" ht="27.75" customHeight="1"/>
    <row r="27" ht="27.75" customHeight="1"/>
    <row r="28" ht="27.75" customHeight="1"/>
  </sheetData>
  <sheetProtection selectLockedCells="1" selectUnlockedCells="1"/>
  <mergeCells count="6">
    <mergeCell ref="C2:F2"/>
    <mergeCell ref="B14:B15"/>
    <mergeCell ref="B21:B22"/>
    <mergeCell ref="G21:H21"/>
    <mergeCell ref="G22:H22"/>
    <mergeCell ref="G23:H23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2:L24"/>
  <sheetViews>
    <sheetView zoomScale="75" zoomScaleNormal="75" workbookViewId="0" topLeftCell="A1">
      <selection activeCell="K22" sqref="K22"/>
    </sheetView>
  </sheetViews>
  <sheetFormatPr defaultColWidth="11.421875" defaultRowHeight="12.75"/>
  <cols>
    <col min="1" max="1" width="6.421875" style="26" customWidth="1"/>
    <col min="2" max="2" width="21.00390625" style="26" customWidth="1"/>
    <col min="3" max="6" width="15.7109375" style="26" customWidth="1"/>
    <col min="7" max="7" width="2.57421875" style="1" customWidth="1"/>
    <col min="8" max="8" width="11.28125" style="1" customWidth="1"/>
    <col min="9" max="9" width="2.8515625" style="1" customWidth="1"/>
    <col min="10" max="11" width="13.00390625" style="1" customWidth="1"/>
    <col min="12" max="16384" width="11.421875" style="1" customWidth="1"/>
  </cols>
  <sheetData>
    <row r="1" ht="9.75" customHeight="1"/>
    <row r="2" spans="3:11" ht="36.75" customHeight="1">
      <c r="C2" s="49" t="s">
        <v>48</v>
      </c>
      <c r="D2" s="49"/>
      <c r="E2" s="49"/>
      <c r="F2" s="49"/>
      <c r="J2" s="50" t="s">
        <v>63</v>
      </c>
      <c r="K2" s="51" t="s">
        <v>64</v>
      </c>
    </row>
    <row r="3" spans="1:12" ht="27.75" customHeight="1">
      <c r="A3" s="52">
        <v>1</v>
      </c>
      <c r="B3" s="52" t="s">
        <v>50</v>
      </c>
      <c r="C3" s="47">
        <v>43</v>
      </c>
      <c r="D3" s="29">
        <v>52</v>
      </c>
      <c r="E3" s="30">
        <v>50</v>
      </c>
      <c r="F3" s="48">
        <f>SUM(C3:E3)</f>
        <v>145</v>
      </c>
      <c r="G3" s="60"/>
      <c r="H3" s="60"/>
      <c r="J3" s="53"/>
      <c r="K3" s="54"/>
      <c r="L3" s="78"/>
    </row>
    <row r="4" spans="1:11" ht="27.75" customHeight="1">
      <c r="A4" s="55">
        <v>2</v>
      </c>
      <c r="B4" s="55" t="s">
        <v>51</v>
      </c>
      <c r="C4" s="56">
        <v>52</v>
      </c>
      <c r="D4" s="32">
        <v>48</v>
      </c>
      <c r="E4" s="33">
        <v>48</v>
      </c>
      <c r="F4" s="57">
        <f>SUM(C4:E4)</f>
        <v>148</v>
      </c>
      <c r="G4" s="60"/>
      <c r="H4" s="60"/>
      <c r="J4" s="58"/>
      <c r="K4" s="59"/>
    </row>
    <row r="5" spans="1:11" ht="27.75" customHeight="1">
      <c r="A5" s="55">
        <v>3</v>
      </c>
      <c r="B5" s="55" t="s">
        <v>52</v>
      </c>
      <c r="C5" s="56">
        <v>54</v>
      </c>
      <c r="D5" s="32">
        <v>51</v>
      </c>
      <c r="E5" s="33">
        <v>49</v>
      </c>
      <c r="F5" s="57">
        <f>SUM(C5:E5)</f>
        <v>154</v>
      </c>
      <c r="H5" s="60"/>
      <c r="J5" s="58"/>
      <c r="K5" s="59"/>
    </row>
    <row r="6" spans="1:11" ht="27.75" customHeight="1">
      <c r="A6" s="55">
        <v>4</v>
      </c>
      <c r="B6" s="55" t="s">
        <v>53</v>
      </c>
      <c r="C6" s="56">
        <v>48</v>
      </c>
      <c r="D6" s="32">
        <v>55</v>
      </c>
      <c r="E6" s="33">
        <v>47</v>
      </c>
      <c r="F6" s="57">
        <f>SUM(C6:E6)</f>
        <v>150</v>
      </c>
      <c r="J6" s="58"/>
      <c r="K6" s="59"/>
    </row>
    <row r="7" spans="1:11" ht="27.75" customHeight="1">
      <c r="A7" s="55">
        <v>5</v>
      </c>
      <c r="B7" s="55" t="s">
        <v>54</v>
      </c>
      <c r="C7" s="56">
        <v>46</v>
      </c>
      <c r="D7" s="56">
        <v>52</v>
      </c>
      <c r="E7" s="56">
        <v>49</v>
      </c>
      <c r="F7" s="57">
        <f>SUM(C7:E7)</f>
        <v>147</v>
      </c>
      <c r="J7" s="58" t="s">
        <v>65</v>
      </c>
      <c r="K7" s="72"/>
    </row>
    <row r="8" spans="1:11" ht="27.75" customHeight="1">
      <c r="A8" s="55">
        <v>6</v>
      </c>
      <c r="B8" s="55" t="s">
        <v>55</v>
      </c>
      <c r="C8" s="56">
        <v>57</v>
      </c>
      <c r="D8" s="32">
        <v>49</v>
      </c>
      <c r="E8" s="33">
        <v>54</v>
      </c>
      <c r="F8" s="57">
        <f>SUM(C8:E8)</f>
        <v>160</v>
      </c>
      <c r="J8" s="58"/>
      <c r="K8" s="59" t="s">
        <v>65</v>
      </c>
    </row>
    <row r="9" spans="1:11" ht="27.75" customHeight="1">
      <c r="A9" s="55">
        <v>7</v>
      </c>
      <c r="B9" s="55" t="s">
        <v>56</v>
      </c>
      <c r="C9" s="56">
        <v>42</v>
      </c>
      <c r="D9" s="32">
        <v>52</v>
      </c>
      <c r="E9" s="33">
        <v>47</v>
      </c>
      <c r="F9" s="57">
        <f>SUM(C9:E9)</f>
        <v>141</v>
      </c>
      <c r="H9" s="60"/>
      <c r="J9" s="58"/>
      <c r="K9" s="72"/>
    </row>
    <row r="10" spans="1:11" ht="27.75" customHeight="1">
      <c r="A10" s="61">
        <v>8</v>
      </c>
      <c r="B10" s="61" t="s">
        <v>57</v>
      </c>
      <c r="C10" s="62">
        <v>48</v>
      </c>
      <c r="D10" s="36">
        <v>54</v>
      </c>
      <c r="E10" s="37">
        <v>52</v>
      </c>
      <c r="F10" s="63">
        <f>SUM(C10:E10)</f>
        <v>154</v>
      </c>
      <c r="J10" s="58"/>
      <c r="K10" s="73"/>
    </row>
    <row r="11" spans="1:11" s="40" customFormat="1" ht="27.75" customHeight="1">
      <c r="A11" s="38"/>
      <c r="B11" s="38"/>
      <c r="C11" s="64">
        <f>SUM(C3:C10)/8</f>
        <v>48.75</v>
      </c>
      <c r="D11" s="64">
        <f>SUM(D3:D10)/8</f>
        <v>51.625</v>
      </c>
      <c r="E11" s="64">
        <f>SUM(E3:E10)/8</f>
        <v>49.5</v>
      </c>
      <c r="F11" s="64">
        <f>SUM(F3:F10)/8</f>
        <v>149.875</v>
      </c>
      <c r="G11" s="60"/>
      <c r="H11" s="65">
        <f>F12/(8*3)</f>
        <v>49.958333333333336</v>
      </c>
      <c r="I11" s="1"/>
      <c r="J11" s="1"/>
      <c r="K11" s="1"/>
    </row>
    <row r="12" ht="24.75" customHeight="1">
      <c r="F12" s="26">
        <f>SUM(F3:F10)</f>
        <v>1199</v>
      </c>
    </row>
    <row r="13" ht="18.75" customHeight="1">
      <c r="G13" s="26"/>
    </row>
    <row r="14" spans="1:11" ht="27.75" customHeight="1">
      <c r="A14" s="52">
        <v>9</v>
      </c>
      <c r="B14" s="66" t="s">
        <v>67</v>
      </c>
      <c r="C14" s="47">
        <v>42</v>
      </c>
      <c r="D14" s="29">
        <v>48</v>
      </c>
      <c r="E14" s="30">
        <v>56</v>
      </c>
      <c r="F14" s="48">
        <f>SUM(C14:E14)</f>
        <v>146</v>
      </c>
      <c r="H14" s="40"/>
      <c r="I14" s="40"/>
      <c r="J14" s="53" t="s">
        <v>75</v>
      </c>
      <c r="K14" s="54"/>
    </row>
    <row r="15" spans="1:11" ht="27.75" customHeight="1">
      <c r="A15" s="61">
        <v>10</v>
      </c>
      <c r="B15" s="66"/>
      <c r="C15" s="62">
        <v>54</v>
      </c>
      <c r="D15" s="36">
        <v>44</v>
      </c>
      <c r="E15" s="37">
        <v>55</v>
      </c>
      <c r="F15" s="63">
        <f>SUM(C15:E15)</f>
        <v>153</v>
      </c>
      <c r="H15"/>
      <c r="J15" s="76"/>
      <c r="K15" s="77"/>
    </row>
    <row r="16" spans="1:8" ht="27.75" customHeight="1">
      <c r="A16"/>
      <c r="B16"/>
      <c r="C16" s="64">
        <f>(C15+C14+SUM(C3:C10))/10</f>
        <v>48.6</v>
      </c>
      <c r="D16" s="64">
        <f>(D15+D14+SUM(D3:D10))/10</f>
        <v>50.5</v>
      </c>
      <c r="E16" s="64">
        <f>(E15+E14+SUM(E3:E10))/10</f>
        <v>50.7</v>
      </c>
      <c r="F16" s="64">
        <f>(F15+F14+SUM(F3:F10))/10</f>
        <v>149.8</v>
      </c>
      <c r="H16" s="65">
        <f>F17/(3*10)</f>
        <v>49.93333333333333</v>
      </c>
    </row>
    <row r="17" spans="1:6" ht="27.75" customHeight="1">
      <c r="A17"/>
      <c r="B17"/>
      <c r="C17"/>
      <c r="D17"/>
      <c r="E17"/>
      <c r="F17" s="70">
        <f>F12+F14+F15</f>
        <v>1498</v>
      </c>
    </row>
    <row r="18" spans="1:11" ht="44.25" customHeight="1">
      <c r="A18" s="52">
        <v>11</v>
      </c>
      <c r="B18" s="66" t="s">
        <v>61</v>
      </c>
      <c r="C18" s="47" t="s">
        <v>62</v>
      </c>
      <c r="D18" s="47" t="s">
        <v>62</v>
      </c>
      <c r="E18" s="47" t="s">
        <v>62</v>
      </c>
      <c r="F18" s="48" t="s">
        <v>62</v>
      </c>
      <c r="H18" s="40"/>
      <c r="I18" s="40"/>
      <c r="J18" s="67"/>
      <c r="K18" s="68"/>
    </row>
    <row r="19" spans="1:8" ht="27.75" customHeight="1">
      <c r="A19"/>
      <c r="B19"/>
      <c r="C19" s="64">
        <f>(C14+C15+SUM(C3:C10))/10</f>
        <v>48.6</v>
      </c>
      <c r="D19" s="64">
        <f>(D14+D15+SUM(D3:D10))/10</f>
        <v>50.5</v>
      </c>
      <c r="E19" s="64">
        <f>(E14+E15+SUM(E3:E10))/10</f>
        <v>50.7</v>
      </c>
      <c r="F19" s="64">
        <f>(F14+F15+SUM(F3:F10))/10</f>
        <v>149.8</v>
      </c>
      <c r="H19" s="65">
        <f>F20/(3*10)</f>
        <v>49.93333333333333</v>
      </c>
    </row>
    <row r="20" spans="1:8" ht="27.75" customHeight="1">
      <c r="A20"/>
      <c r="B20"/>
      <c r="F20" s="70">
        <f>F17</f>
        <v>1498</v>
      </c>
      <c r="H20"/>
    </row>
    <row r="21" spans="1:11" ht="27.75" customHeight="1">
      <c r="A21" s="52">
        <v>12</v>
      </c>
      <c r="B21" s="66" t="s">
        <v>68</v>
      </c>
      <c r="C21" s="47">
        <v>50</v>
      </c>
      <c r="D21" s="47">
        <v>52</v>
      </c>
      <c r="E21" s="29">
        <v>42</v>
      </c>
      <c r="F21" s="30">
        <v>54</v>
      </c>
      <c r="G21" s="71">
        <f>SUM(C21:F21)</f>
        <v>198</v>
      </c>
      <c r="H21" s="71"/>
      <c r="J21" s="67" t="s">
        <v>65</v>
      </c>
      <c r="K21" s="68" t="s">
        <v>74</v>
      </c>
    </row>
    <row r="22" spans="1:11" ht="27.75" customHeight="1">
      <c r="A22" s="61">
        <v>13</v>
      </c>
      <c r="B22" s="66"/>
      <c r="C22" s="62">
        <v>54</v>
      </c>
      <c r="D22" s="62">
        <v>52</v>
      </c>
      <c r="E22" s="36">
        <v>49</v>
      </c>
      <c r="F22" s="37">
        <v>52</v>
      </c>
      <c r="G22" s="63">
        <f>SUM(C22:F22)</f>
        <v>207</v>
      </c>
      <c r="H22" s="63"/>
      <c r="J22" s="67"/>
      <c r="K22" s="69"/>
    </row>
    <row r="23" spans="1:8" ht="27.75" customHeight="1">
      <c r="A23"/>
      <c r="B23"/>
      <c r="C23" s="64">
        <f>(C14+C15+C21+C22+SUM(C3:C10))/12</f>
        <v>49.166666666666664</v>
      </c>
      <c r="D23" s="64">
        <f>(D14+D15+D21+D22+SUM(D3:D10))/12</f>
        <v>50.75</v>
      </c>
      <c r="E23" s="64">
        <f>(E14+E15+E21+E22+SUM(E3:E10))/12</f>
        <v>49.833333333333336</v>
      </c>
      <c r="F23" s="64">
        <f>(F21+F22)/2</f>
        <v>53</v>
      </c>
      <c r="G23" s="65">
        <f>F24/38</f>
        <v>50.078947368421055</v>
      </c>
      <c r="H23" s="65"/>
    </row>
    <row r="24" spans="1:8" ht="27.75" customHeight="1">
      <c r="A24"/>
      <c r="B24"/>
      <c r="F24" s="70">
        <f>G22+G21+F20</f>
        <v>1903</v>
      </c>
      <c r="H24"/>
    </row>
    <row r="25" ht="27.75" customHeight="1"/>
    <row r="26" ht="27.75" customHeight="1"/>
    <row r="27" ht="27.75" customHeight="1"/>
    <row r="28" ht="27.75" customHeight="1"/>
  </sheetData>
  <sheetProtection selectLockedCells="1" selectUnlockedCells="1"/>
  <mergeCells count="6">
    <mergeCell ref="C2:F2"/>
    <mergeCell ref="B14:B15"/>
    <mergeCell ref="B21:B22"/>
    <mergeCell ref="G21:H21"/>
    <mergeCell ref="G22:H22"/>
    <mergeCell ref="G23:H23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2:K33"/>
  <sheetViews>
    <sheetView zoomScale="75" zoomScaleNormal="75" workbookViewId="0" topLeftCell="A4">
      <selection activeCell="K22" sqref="K22"/>
    </sheetView>
  </sheetViews>
  <sheetFormatPr defaultColWidth="11.421875" defaultRowHeight="12.75"/>
  <cols>
    <col min="1" max="1" width="6.421875" style="26" customWidth="1"/>
    <col min="2" max="2" width="21.00390625" style="26" customWidth="1"/>
    <col min="3" max="6" width="15.7109375" style="26" customWidth="1"/>
    <col min="7" max="7" width="2.57421875" style="1" customWidth="1"/>
    <col min="8" max="8" width="11.28125" style="1" customWidth="1"/>
    <col min="9" max="9" width="2.8515625" style="1" customWidth="1"/>
    <col min="10" max="11" width="13.00390625" style="1" customWidth="1"/>
    <col min="12" max="16384" width="11.421875" style="1" customWidth="1"/>
  </cols>
  <sheetData>
    <row r="2" spans="3:11" ht="36.75" customHeight="1">
      <c r="C2" s="49" t="s">
        <v>49</v>
      </c>
      <c r="D2" s="49"/>
      <c r="E2" s="49"/>
      <c r="F2" s="49"/>
      <c r="J2" s="50" t="s">
        <v>63</v>
      </c>
      <c r="K2" s="51" t="s">
        <v>64</v>
      </c>
    </row>
    <row r="3" spans="1:11" ht="27.75" customHeight="1">
      <c r="A3" s="52">
        <v>1</v>
      </c>
      <c r="B3" s="52" t="s">
        <v>50</v>
      </c>
      <c r="C3" s="47">
        <v>46</v>
      </c>
      <c r="D3" s="29">
        <v>53</v>
      </c>
      <c r="E3" s="30">
        <v>42</v>
      </c>
      <c r="F3" s="48">
        <f>SUM(C3:E3)</f>
        <v>141</v>
      </c>
      <c r="J3" s="53"/>
      <c r="K3" s="54"/>
    </row>
    <row r="4" spans="1:11" ht="27.75" customHeight="1">
      <c r="A4" s="55">
        <v>2</v>
      </c>
      <c r="B4" s="55" t="s">
        <v>51</v>
      </c>
      <c r="C4" s="56">
        <v>48</v>
      </c>
      <c r="D4" s="32">
        <v>51</v>
      </c>
      <c r="E4" s="33">
        <v>49</v>
      </c>
      <c r="F4" s="57">
        <f>SUM(C4:E4)</f>
        <v>148</v>
      </c>
      <c r="J4" s="58"/>
      <c r="K4" s="59"/>
    </row>
    <row r="5" spans="1:11" ht="27.75" customHeight="1">
      <c r="A5" s="55">
        <v>3</v>
      </c>
      <c r="B5" s="55" t="s">
        <v>52</v>
      </c>
      <c r="C5" s="56">
        <v>48</v>
      </c>
      <c r="D5" s="32">
        <v>56</v>
      </c>
      <c r="E5" s="33">
        <v>52</v>
      </c>
      <c r="F5" s="57">
        <f>SUM(C5:E5)</f>
        <v>156</v>
      </c>
      <c r="H5" s="60"/>
      <c r="J5" s="58"/>
      <c r="K5" s="59" t="s">
        <v>74</v>
      </c>
    </row>
    <row r="6" spans="1:11" ht="27.75" customHeight="1">
      <c r="A6" s="55">
        <v>4</v>
      </c>
      <c r="B6" s="55" t="s">
        <v>53</v>
      </c>
      <c r="C6" s="56">
        <v>53</v>
      </c>
      <c r="D6" s="32">
        <v>52</v>
      </c>
      <c r="E6" s="33">
        <v>57</v>
      </c>
      <c r="F6" s="57">
        <f>SUM(C6:E6)</f>
        <v>162</v>
      </c>
      <c r="J6" s="58"/>
      <c r="K6" s="72" t="s">
        <v>76</v>
      </c>
    </row>
    <row r="7" spans="1:11" ht="27.75" customHeight="1">
      <c r="A7" s="55">
        <v>5</v>
      </c>
      <c r="B7" s="55" t="s">
        <v>54</v>
      </c>
      <c r="C7" s="56">
        <v>49</v>
      </c>
      <c r="D7" s="56">
        <v>46</v>
      </c>
      <c r="E7" s="56">
        <v>53</v>
      </c>
      <c r="F7" s="57">
        <f>SUM(C7:E7)</f>
        <v>148</v>
      </c>
      <c r="H7" s="60"/>
      <c r="J7" s="58"/>
      <c r="K7" s="59"/>
    </row>
    <row r="8" spans="1:11" ht="27.75" customHeight="1">
      <c r="A8" s="55">
        <v>6</v>
      </c>
      <c r="B8" s="55" t="s">
        <v>55</v>
      </c>
      <c r="C8" s="56">
        <v>53</v>
      </c>
      <c r="D8" s="32">
        <v>52</v>
      </c>
      <c r="E8" s="33">
        <v>46</v>
      </c>
      <c r="F8" s="57">
        <f>SUM(C8:E8)</f>
        <v>151</v>
      </c>
      <c r="J8" s="58"/>
      <c r="K8" s="59"/>
    </row>
    <row r="9" spans="1:11" ht="27.75" customHeight="1">
      <c r="A9" s="55">
        <v>7</v>
      </c>
      <c r="B9" s="55" t="s">
        <v>56</v>
      </c>
      <c r="C9" s="56">
        <v>53</v>
      </c>
      <c r="D9" s="32">
        <v>46</v>
      </c>
      <c r="E9" s="33">
        <v>56</v>
      </c>
      <c r="F9" s="57">
        <f>SUM(C9:E9)</f>
        <v>155</v>
      </c>
      <c r="J9" s="58" t="s">
        <v>65</v>
      </c>
      <c r="K9" s="59"/>
    </row>
    <row r="10" spans="1:11" ht="27.75" customHeight="1">
      <c r="A10" s="61">
        <v>8</v>
      </c>
      <c r="B10" s="61" t="s">
        <v>57</v>
      </c>
      <c r="C10" s="62">
        <v>46</v>
      </c>
      <c r="D10" s="36">
        <v>53</v>
      </c>
      <c r="E10" s="37">
        <v>45</v>
      </c>
      <c r="F10" s="63">
        <f>SUM(C10:E10)</f>
        <v>144</v>
      </c>
      <c r="J10" s="79" t="s">
        <v>65</v>
      </c>
      <c r="K10" s="59"/>
    </row>
    <row r="11" spans="1:11" s="40" customFormat="1" ht="27.75" customHeight="1">
      <c r="A11" s="38"/>
      <c r="B11" s="38"/>
      <c r="C11" s="64">
        <f>SUM(C3:C10)/8</f>
        <v>49.5</v>
      </c>
      <c r="D11" s="64">
        <f>SUM(D3:D10)/8</f>
        <v>51.125</v>
      </c>
      <c r="E11" s="64">
        <f>SUM(E3:E10)/8</f>
        <v>50</v>
      </c>
      <c r="F11" s="64">
        <f>SUM(F3:F10)/8</f>
        <v>150.625</v>
      </c>
      <c r="G11" s="60"/>
      <c r="H11" s="65">
        <f>F12/(8*3)</f>
        <v>50.208333333333336</v>
      </c>
      <c r="I11" s="1"/>
      <c r="J11" s="1"/>
      <c r="K11" s="1"/>
    </row>
    <row r="12" ht="24.75" customHeight="1">
      <c r="F12" s="26">
        <f>SUM(F3:F10)</f>
        <v>1205</v>
      </c>
    </row>
    <row r="13" ht="24.75" customHeight="1">
      <c r="G13" s="26"/>
    </row>
    <row r="14" spans="1:11" ht="27.75" customHeight="1">
      <c r="A14" s="52">
        <v>9</v>
      </c>
      <c r="B14" s="66" t="s">
        <v>67</v>
      </c>
      <c r="C14" s="47">
        <v>46</v>
      </c>
      <c r="D14" s="29">
        <v>54</v>
      </c>
      <c r="E14" s="30">
        <v>55</v>
      </c>
      <c r="F14" s="48">
        <f>SUM(C14:E14)</f>
        <v>155</v>
      </c>
      <c r="H14" s="40"/>
      <c r="I14" s="40"/>
      <c r="J14" s="53"/>
      <c r="K14" s="54"/>
    </row>
    <row r="15" spans="1:11" ht="27.75" customHeight="1">
      <c r="A15" s="61">
        <v>10</v>
      </c>
      <c r="B15" s="66"/>
      <c r="C15" s="62">
        <v>46</v>
      </c>
      <c r="D15" s="36">
        <v>49</v>
      </c>
      <c r="E15" s="37">
        <v>47</v>
      </c>
      <c r="F15" s="63">
        <f>SUM(C15:E15)</f>
        <v>142</v>
      </c>
      <c r="H15"/>
      <c r="J15" s="76"/>
      <c r="K15" s="77"/>
    </row>
    <row r="16" spans="1:8" ht="27.75" customHeight="1">
      <c r="A16"/>
      <c r="B16"/>
      <c r="C16" s="64">
        <f>(C15+C14+SUM(C3:C10))/10</f>
        <v>48.8</v>
      </c>
      <c r="D16" s="64">
        <f>(D15+D14+SUM(D3:D10))/10</f>
        <v>51.2</v>
      </c>
      <c r="E16" s="64">
        <f>(E15+E14+SUM(E3:E10))/10</f>
        <v>50.2</v>
      </c>
      <c r="F16" s="64">
        <f>(F15+F14+SUM(F3:F10))/10</f>
        <v>150.2</v>
      </c>
      <c r="H16" s="65">
        <f>F17/(3*10)</f>
        <v>50.06666666666667</v>
      </c>
    </row>
    <row r="17" spans="1:6" ht="27.75" customHeight="1">
      <c r="A17"/>
      <c r="B17"/>
      <c r="C17"/>
      <c r="D17"/>
      <c r="E17"/>
      <c r="F17" s="80">
        <f>F12+F14+F15</f>
        <v>1502</v>
      </c>
    </row>
    <row r="18" spans="1:11" ht="44.25" customHeight="1">
      <c r="A18" s="52">
        <v>11</v>
      </c>
      <c r="B18" s="66" t="s">
        <v>61</v>
      </c>
      <c r="C18" s="47" t="s">
        <v>62</v>
      </c>
      <c r="D18" s="47" t="s">
        <v>62</v>
      </c>
      <c r="E18" s="47" t="s">
        <v>62</v>
      </c>
      <c r="F18" s="48" t="s">
        <v>62</v>
      </c>
      <c r="H18" s="40"/>
      <c r="I18" s="40"/>
      <c r="J18" s="67"/>
      <c r="K18" s="68"/>
    </row>
    <row r="19" spans="1:8" ht="27.75" customHeight="1">
      <c r="A19"/>
      <c r="B19"/>
      <c r="C19" s="64">
        <f>(C14+C15+SUM(C3:C10))/10</f>
        <v>48.8</v>
      </c>
      <c r="D19" s="64">
        <f>(D14+D15+SUM(D3:D10))/10</f>
        <v>51.2</v>
      </c>
      <c r="E19" s="64">
        <f>(E14+E15+SUM(E3:E10))/10</f>
        <v>50.2</v>
      </c>
      <c r="F19" s="64">
        <f>(F14+F15+SUM(F3:F10))/10</f>
        <v>150.2</v>
      </c>
      <c r="H19" s="65">
        <f>F20/(3*10)</f>
        <v>50.06666666666667</v>
      </c>
    </row>
    <row r="20" spans="1:8" ht="27.75" customHeight="1">
      <c r="A20"/>
      <c r="B20"/>
      <c r="F20" s="70">
        <f>F17</f>
        <v>1502</v>
      </c>
      <c r="H20"/>
    </row>
    <row r="21" spans="1:11" ht="27.75" customHeight="1">
      <c r="A21" s="52">
        <v>12</v>
      </c>
      <c r="B21" s="66" t="s">
        <v>68</v>
      </c>
      <c r="C21" s="47">
        <v>55</v>
      </c>
      <c r="D21" s="47">
        <v>50</v>
      </c>
      <c r="E21" s="29">
        <v>53</v>
      </c>
      <c r="F21" s="30">
        <v>52</v>
      </c>
      <c r="G21" s="71">
        <f>SUM(C21:F21)</f>
        <v>210</v>
      </c>
      <c r="H21" s="71"/>
      <c r="J21" s="67"/>
      <c r="K21" s="68"/>
    </row>
    <row r="22" spans="1:11" ht="27.75" customHeight="1">
      <c r="A22" s="61">
        <v>13</v>
      </c>
      <c r="B22" s="66"/>
      <c r="C22" s="62">
        <v>54</v>
      </c>
      <c r="D22" s="62">
        <v>53</v>
      </c>
      <c r="E22" s="36">
        <v>54</v>
      </c>
      <c r="F22" s="37">
        <v>58</v>
      </c>
      <c r="G22" s="63">
        <f>SUM(C22:F22)</f>
        <v>219</v>
      </c>
      <c r="H22" s="63"/>
      <c r="J22" s="67"/>
      <c r="K22" s="69" t="s">
        <v>77</v>
      </c>
    </row>
    <row r="23" spans="1:8" ht="27.75" customHeight="1">
      <c r="A23"/>
      <c r="B23"/>
      <c r="C23" s="64">
        <f>(C14+C15+C21+C22+SUM(C3:C10))/12</f>
        <v>49.75</v>
      </c>
      <c r="D23" s="64">
        <f>(D14+D15+D21+D22+SUM(D3:D10))/12</f>
        <v>51.25</v>
      </c>
      <c r="E23" s="64">
        <f>(E14+E15+E21+E22+SUM(E3:E10))/12</f>
        <v>50.75</v>
      </c>
      <c r="F23" s="64">
        <f>(F21+F22)/2</f>
        <v>55</v>
      </c>
      <c r="G23" s="65">
        <f>F24/38</f>
        <v>50.81578947368421</v>
      </c>
      <c r="H23" s="65"/>
    </row>
    <row r="24" spans="1:8" ht="27.75" customHeight="1">
      <c r="A24"/>
      <c r="B24"/>
      <c r="F24" s="70">
        <f>G22+G21+F20</f>
        <v>1931</v>
      </c>
      <c r="H24"/>
    </row>
    <row r="25" spans="1:8" ht="27.75" customHeight="1">
      <c r="A25"/>
      <c r="B25"/>
      <c r="C25"/>
      <c r="D25"/>
      <c r="E25"/>
      <c r="F25"/>
      <c r="G25"/>
      <c r="H25"/>
    </row>
    <row r="26" spans="1:8" ht="27.75" customHeight="1">
      <c r="A26"/>
      <c r="B26"/>
      <c r="C26"/>
      <c r="D26"/>
      <c r="E26"/>
      <c r="F26"/>
      <c r="G26"/>
      <c r="H26"/>
    </row>
    <row r="27" spans="1:8" ht="27.75" customHeight="1">
      <c r="A27"/>
      <c r="B27"/>
      <c r="C27"/>
      <c r="D27"/>
      <c r="E27"/>
      <c r="F27"/>
      <c r="G27"/>
      <c r="H27"/>
    </row>
    <row r="28" spans="1:8" ht="27.75" customHeight="1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31.5" customHeight="1">
      <c r="A30"/>
      <c r="B30"/>
      <c r="C30"/>
      <c r="D30"/>
      <c r="E30"/>
      <c r="F30"/>
      <c r="G30"/>
      <c r="H30"/>
    </row>
    <row r="31" spans="1:8" ht="31.5" customHeight="1">
      <c r="A31"/>
      <c r="B31"/>
      <c r="C31"/>
      <c r="D31"/>
      <c r="E31"/>
      <c r="F31"/>
      <c r="G31"/>
      <c r="H31"/>
    </row>
    <row r="32" spans="1:8" ht="31.5" customHeight="1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</sheetData>
  <sheetProtection selectLockedCells="1" selectUnlockedCells="1"/>
  <mergeCells count="6">
    <mergeCell ref="C2:F2"/>
    <mergeCell ref="B14:B15"/>
    <mergeCell ref="B21:B22"/>
    <mergeCell ref="G21:H21"/>
    <mergeCell ref="G22:H22"/>
    <mergeCell ref="G23:H23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2:K24"/>
  <sheetViews>
    <sheetView tabSelected="1" zoomScale="75" zoomScaleNormal="75" workbookViewId="0" topLeftCell="A10">
      <selection activeCell="O20" sqref="O20"/>
    </sheetView>
  </sheetViews>
  <sheetFormatPr defaultColWidth="11.421875" defaultRowHeight="12.75"/>
  <cols>
    <col min="1" max="1" width="6.421875" style="26" customWidth="1"/>
    <col min="2" max="2" width="16.57421875" style="26" customWidth="1"/>
    <col min="3" max="6" width="15.7109375" style="26" customWidth="1"/>
    <col min="7" max="7" width="2.57421875" style="1" customWidth="1"/>
    <col min="8" max="8" width="11.28125" style="1" customWidth="1"/>
    <col min="9" max="9" width="2.8515625" style="1" customWidth="1"/>
    <col min="10" max="16384" width="11.421875" style="1" customWidth="1"/>
  </cols>
  <sheetData>
    <row r="2" spans="3:11" ht="36.75" customHeight="1">
      <c r="C2" s="49" t="s">
        <v>11</v>
      </c>
      <c r="D2" s="49"/>
      <c r="E2" s="49"/>
      <c r="F2" s="49"/>
      <c r="J2" s="50" t="s">
        <v>63</v>
      </c>
      <c r="K2" s="51" t="s">
        <v>64</v>
      </c>
    </row>
    <row r="3" spans="1:11" ht="31.5" customHeight="1">
      <c r="A3" s="52">
        <v>1</v>
      </c>
      <c r="B3" s="52" t="s">
        <v>50</v>
      </c>
      <c r="C3" s="81">
        <f>+'C. MAJOREL'!C3+'D. SAGNES'!C3+'A. VAYSSADE'!C3+'M. MALPEL'!C3</f>
        <v>189</v>
      </c>
      <c r="D3" s="81">
        <f>+'C. MAJOREL'!D3+'D. SAGNES'!D3+'A. VAYSSADE'!D3+'M. MALPEL'!D3</f>
        <v>207</v>
      </c>
      <c r="E3" s="81">
        <f>+'C. MAJOREL'!E3+'D. SAGNES'!E3+'A. VAYSSADE'!E3+'M. MALPEL'!E3</f>
        <v>183</v>
      </c>
      <c r="F3" s="48">
        <f>SUM(C3:E3)</f>
        <v>579</v>
      </c>
      <c r="J3" s="53" t="s">
        <v>70</v>
      </c>
      <c r="K3" s="82" t="s">
        <v>72</v>
      </c>
    </row>
    <row r="4" spans="1:11" ht="31.5" customHeight="1">
      <c r="A4" s="55">
        <v>2</v>
      </c>
      <c r="B4" s="55" t="s">
        <v>51</v>
      </c>
      <c r="C4" s="83">
        <f>+'C. MAJOREL'!C4+'D. SAGNES'!C4+'A. VAYSSADE'!C4+'M. MALPEL'!C4</f>
        <v>200</v>
      </c>
      <c r="D4" s="83">
        <f>+'C. MAJOREL'!D4+'D. SAGNES'!D4+'A. VAYSSADE'!D4+'M. MALPEL'!D4</f>
        <v>193</v>
      </c>
      <c r="E4" s="84">
        <f>+'C. MAJOREL'!E4+'D. SAGNES'!E4+'A. VAYSSADE'!E4+'M. MALPEL'!E4</f>
        <v>202</v>
      </c>
      <c r="F4" s="57">
        <f>SUM(C4:E4)</f>
        <v>595</v>
      </c>
      <c r="J4" s="85"/>
      <c r="K4" s="72" t="s">
        <v>72</v>
      </c>
    </row>
    <row r="5" spans="1:11" ht="31.5" customHeight="1">
      <c r="A5" s="55">
        <v>3</v>
      </c>
      <c r="B5" s="55" t="s">
        <v>78</v>
      </c>
      <c r="C5" s="83">
        <f>+'C. MAJOREL'!C5+'D. SAGNES'!C5+'A. VAYSSADE'!C5+'M. MALPEL'!C5</f>
        <v>201</v>
      </c>
      <c r="D5" s="83">
        <f>+'C. MAJOREL'!D5+'D. SAGNES'!D5+'A. VAYSSADE'!D5+'M. MALPEL'!D5</f>
        <v>219</v>
      </c>
      <c r="E5" s="84">
        <f>+'C. MAJOREL'!E5+'D. SAGNES'!E5+'A. VAYSSADE'!E5+'M. MALPEL'!E5</f>
        <v>195</v>
      </c>
      <c r="F5" s="57">
        <f>SUM(C5:E5)</f>
        <v>615</v>
      </c>
      <c r="J5" s="58" t="s">
        <v>65</v>
      </c>
      <c r="K5" s="72" t="s">
        <v>77</v>
      </c>
    </row>
    <row r="6" spans="1:11" ht="31.5" customHeight="1">
      <c r="A6" s="55">
        <v>4</v>
      </c>
      <c r="B6" s="55" t="s">
        <v>53</v>
      </c>
      <c r="C6" s="83">
        <f>+'C. MAJOREL'!C6+'D. SAGNES'!C6+'A. VAYSSADE'!C6+'M. MALPEL'!C6</f>
        <v>206</v>
      </c>
      <c r="D6" s="83">
        <f>+'C. MAJOREL'!D6+'D. SAGNES'!D6+'A. VAYSSADE'!D6+'M. MALPEL'!D6</f>
        <v>202</v>
      </c>
      <c r="E6" s="84">
        <f>+'C. MAJOREL'!E6+'D. SAGNES'!E6+'A. VAYSSADE'!E6+'M. MALPEL'!E6</f>
        <v>199</v>
      </c>
      <c r="F6" s="57">
        <f>SUM(C6:E6)</f>
        <v>607</v>
      </c>
      <c r="J6" s="58" t="s">
        <v>73</v>
      </c>
      <c r="K6" s="72" t="s">
        <v>79</v>
      </c>
    </row>
    <row r="7" spans="1:11" ht="31.5" customHeight="1">
      <c r="A7" s="55">
        <v>5</v>
      </c>
      <c r="B7" s="55" t="s">
        <v>54</v>
      </c>
      <c r="C7" s="83">
        <f>+'C. MAJOREL'!C7+'D. SAGNES'!C7+'A. VAYSSADE'!C7+'M. MALPEL'!C7</f>
        <v>198</v>
      </c>
      <c r="D7" s="83">
        <f>+'C. MAJOREL'!D7+'D. SAGNES'!D7+'A. VAYSSADE'!D7+'M. MALPEL'!D7</f>
        <v>203</v>
      </c>
      <c r="E7" s="84">
        <f>+'C. MAJOREL'!E7+'D. SAGNES'!E7+'A. VAYSSADE'!E7+'M. MALPEL'!E7</f>
        <v>204</v>
      </c>
      <c r="F7" s="57">
        <f>SUM(C7:E7)</f>
        <v>605</v>
      </c>
      <c r="J7" s="58" t="s">
        <v>75</v>
      </c>
      <c r="K7" s="72" t="s">
        <v>74</v>
      </c>
    </row>
    <row r="8" spans="1:11" ht="31.5" customHeight="1">
      <c r="A8" s="55">
        <v>6</v>
      </c>
      <c r="B8" s="55" t="s">
        <v>55</v>
      </c>
      <c r="C8" s="83">
        <f>+'C. MAJOREL'!C8+'D. SAGNES'!C8+'A. VAYSSADE'!C8+'M. MALPEL'!C8</f>
        <v>212</v>
      </c>
      <c r="D8" s="83">
        <f>+'C. MAJOREL'!D8+'D. SAGNES'!D8+'A. VAYSSADE'!D8+'M. MALPEL'!D8</f>
        <v>206</v>
      </c>
      <c r="E8" s="84">
        <f>+'C. MAJOREL'!E8+'D. SAGNES'!E8+'A. VAYSSADE'!E8+'M. MALPEL'!E8</f>
        <v>210</v>
      </c>
      <c r="F8" s="57">
        <f>SUM(C8:E8)</f>
        <v>628</v>
      </c>
      <c r="J8" s="58" t="s">
        <v>66</v>
      </c>
      <c r="K8" s="72" t="s">
        <v>77</v>
      </c>
    </row>
    <row r="9" spans="1:11" ht="31.5" customHeight="1">
      <c r="A9" s="55">
        <v>7</v>
      </c>
      <c r="B9" s="55" t="s">
        <v>56</v>
      </c>
      <c r="C9" s="83">
        <f>+'C. MAJOREL'!C9+'D. SAGNES'!C9+'A. VAYSSADE'!C9+'M. MALPEL'!C9</f>
        <v>180</v>
      </c>
      <c r="D9" s="83">
        <f>+'C. MAJOREL'!D9+'D. SAGNES'!D9+'A. VAYSSADE'!D9+'M. MALPEL'!D9</f>
        <v>201</v>
      </c>
      <c r="E9" s="84">
        <f>+'C. MAJOREL'!E9+'D. SAGNES'!E9+'A. VAYSSADE'!E9+'M. MALPEL'!E9</f>
        <v>201</v>
      </c>
      <c r="F9" s="57">
        <f>SUM(C9:E9)</f>
        <v>582</v>
      </c>
      <c r="J9" s="58" t="s">
        <v>65</v>
      </c>
      <c r="K9" s="86"/>
    </row>
    <row r="10" spans="1:11" ht="31.5" customHeight="1">
      <c r="A10" s="61">
        <v>8</v>
      </c>
      <c r="B10" s="61" t="s">
        <v>57</v>
      </c>
      <c r="C10" s="62">
        <f>+'C. MAJOREL'!C10+'D. SAGNES'!C10+'A. VAYSSADE'!C10+'M. MALPEL'!C10</f>
        <v>192</v>
      </c>
      <c r="D10" s="62">
        <f>+'C. MAJOREL'!D10+'D. SAGNES'!D10+'A. VAYSSADE'!D10+'M. MALPEL'!D10</f>
        <v>212</v>
      </c>
      <c r="E10" s="62">
        <f>+'C. MAJOREL'!E10+'D. SAGNES'!E10+'A. VAYSSADE'!E10+'M. MALPEL'!E10</f>
        <v>203</v>
      </c>
      <c r="F10" s="87">
        <f>SUM(C10:E10)</f>
        <v>607</v>
      </c>
      <c r="J10" s="58" t="s">
        <v>65</v>
      </c>
      <c r="K10" s="88"/>
    </row>
    <row r="11" spans="1:11" s="40" customFormat="1" ht="31.5" customHeight="1">
      <c r="A11" s="38"/>
      <c r="B11" s="38"/>
      <c r="C11" s="64">
        <f>SUM(C3:C10)/8</f>
        <v>197.25</v>
      </c>
      <c r="D11" s="64">
        <f>SUM(D3:D10)/8</f>
        <v>205.375</v>
      </c>
      <c r="E11" s="64">
        <f>SUM(E3:E10)/8</f>
        <v>199.625</v>
      </c>
      <c r="F11" s="64">
        <f>SUM(F3:F10)/8</f>
        <v>602.25</v>
      </c>
      <c r="G11" s="60"/>
      <c r="H11" s="65">
        <f>F12/(8*3)</f>
        <v>200.75</v>
      </c>
      <c r="J11" s="89"/>
      <c r="K11" s="89"/>
    </row>
    <row r="12" spans="6:11" ht="31.5" customHeight="1">
      <c r="F12" s="26">
        <f>SUM(F3:F10)</f>
        <v>4818</v>
      </c>
      <c r="J12" s="89"/>
      <c r="K12" s="89"/>
    </row>
    <row r="13" spans="7:11" ht="21.75" customHeight="1">
      <c r="G13" s="26"/>
      <c r="J13" s="89"/>
      <c r="K13" s="89"/>
    </row>
    <row r="14" spans="1:11" ht="31.5" customHeight="1">
      <c r="A14" s="52">
        <v>9</v>
      </c>
      <c r="B14" s="66" t="s">
        <v>67</v>
      </c>
      <c r="C14" s="81">
        <f>+'C. MAJOREL'!C14+'D. SAGNES'!C14+'A. VAYSSADE'!C14+'M. MALPEL'!C14</f>
        <v>185</v>
      </c>
      <c r="D14" s="81">
        <f>+'C. MAJOREL'!D14+'D. SAGNES'!D14+'A. VAYSSADE'!D14+'M. MALPEL'!D14</f>
        <v>201</v>
      </c>
      <c r="E14" s="81">
        <f>+'C. MAJOREL'!E14+'D. SAGNES'!E14+'A. VAYSSADE'!E14+'M. MALPEL'!E14</f>
        <v>217</v>
      </c>
      <c r="F14" s="48">
        <f>SUM(C14:E14)</f>
        <v>603</v>
      </c>
      <c r="H14" s="40"/>
      <c r="I14" s="40"/>
      <c r="J14" s="90"/>
      <c r="K14" s="91"/>
    </row>
    <row r="15" spans="1:11" ht="31.5" customHeight="1">
      <c r="A15" s="61">
        <v>10</v>
      </c>
      <c r="B15" s="66"/>
      <c r="C15" s="62">
        <f>+'C. MAJOREL'!C15+'D. SAGNES'!C15+'A. VAYSSADE'!C15+'M. MALPEL'!C15</f>
        <v>196</v>
      </c>
      <c r="D15" s="62">
        <f>+'C. MAJOREL'!D15+'D. SAGNES'!D15+'A. VAYSSADE'!D15+'M. MALPEL'!D15</f>
        <v>198</v>
      </c>
      <c r="E15" s="62">
        <f>+'C. MAJOREL'!E15+'D. SAGNES'!E15+'A. VAYSSADE'!E15+'M. MALPEL'!E15</f>
        <v>205</v>
      </c>
      <c r="F15" s="87">
        <f>SUM(C15:E15)</f>
        <v>599</v>
      </c>
      <c r="H15"/>
      <c r="J15" s="92"/>
      <c r="K15" s="93"/>
    </row>
    <row r="16" spans="1:11" ht="31.5" customHeight="1">
      <c r="A16"/>
      <c r="B16"/>
      <c r="C16" s="64">
        <f>(C15+C14+SUM(C3:C10))/3</f>
        <v>653</v>
      </c>
      <c r="D16" s="64">
        <f>(D15+D14+SUM(D3:D10))/3</f>
        <v>680.6666666666666</v>
      </c>
      <c r="E16" s="64">
        <f>(E15+E14+SUM(E3:E10))/3</f>
        <v>673</v>
      </c>
      <c r="F16" s="64">
        <f>(F15+F14+SUM(F3:F10))/3</f>
        <v>2006.6666666666667</v>
      </c>
      <c r="H16" s="65">
        <f>F17/(10*3)</f>
        <v>200.66666666666666</v>
      </c>
      <c r="J16" s="89"/>
      <c r="K16" s="89"/>
    </row>
    <row r="17" spans="1:6" s="1" customFormat="1" ht="31.5" customHeight="1">
      <c r="A17"/>
      <c r="B17"/>
      <c r="F17" s="26">
        <f>F12+F14+F15</f>
        <v>6020</v>
      </c>
    </row>
    <row r="18" spans="1:11" ht="45.75" customHeight="1">
      <c r="A18" s="52">
        <v>11</v>
      </c>
      <c r="B18" s="66" t="s">
        <v>61</v>
      </c>
      <c r="C18" s="47" t="s">
        <v>62</v>
      </c>
      <c r="D18" s="47" t="s">
        <v>62</v>
      </c>
      <c r="E18" s="47" t="s">
        <v>62</v>
      </c>
      <c r="F18" s="48" t="s">
        <v>62</v>
      </c>
      <c r="H18" s="40"/>
      <c r="I18" s="40"/>
      <c r="J18" s="67"/>
      <c r="K18" s="68"/>
    </row>
    <row r="19" spans="1:8" ht="45.75" customHeight="1">
      <c r="A19"/>
      <c r="B19"/>
      <c r="C19" s="64">
        <f>(C14+C15+SUM(C3:C10))/10</f>
        <v>195.9</v>
      </c>
      <c r="D19" s="64">
        <f>(D14+D15+SUM(D3:D10))/10</f>
        <v>204.2</v>
      </c>
      <c r="E19" s="64">
        <f>(E14+E15+SUM(E3:E10))/10</f>
        <v>201.9</v>
      </c>
      <c r="F19" s="64">
        <f>(F14+F15+SUM(F3:F10))/10</f>
        <v>602</v>
      </c>
      <c r="H19" s="65">
        <f>F20/(3*10)</f>
        <v>200.66666666666666</v>
      </c>
    </row>
    <row r="20" spans="1:11" ht="31.5" customHeight="1">
      <c r="A20"/>
      <c r="B20"/>
      <c r="F20" s="26">
        <f>F17</f>
        <v>6020</v>
      </c>
      <c r="G20" s="26"/>
      <c r="H20" s="26"/>
      <c r="I20" s="26"/>
      <c r="J20" s="94"/>
      <c r="K20" s="89"/>
    </row>
    <row r="21" spans="1:11" ht="31.5" customHeight="1">
      <c r="A21" s="52">
        <v>12</v>
      </c>
      <c r="B21" s="66" t="s">
        <v>68</v>
      </c>
      <c r="C21" s="81">
        <f>'C. MAJOREL'!C21+'D. SAGNES'!C21+'A. VAYSSADE'!C21+'M. MALPEL'!C21</f>
        <v>210</v>
      </c>
      <c r="D21" s="81">
        <f>'C. MAJOREL'!D21+'D. SAGNES'!D21+'A. VAYSSADE'!D21+'M. MALPEL'!D21</f>
        <v>200</v>
      </c>
      <c r="E21" s="81">
        <f>'C. MAJOREL'!E21+'D. SAGNES'!E21+'A. VAYSSADE'!E21+'M. MALPEL'!E21</f>
        <v>208</v>
      </c>
      <c r="F21" s="81">
        <f>'C. MAJOREL'!F21+'D. SAGNES'!F21+'A. VAYSSADE'!F21+'M. MALPEL'!F21</f>
        <v>214</v>
      </c>
      <c r="G21" s="71">
        <f>SUM(C21:F21)</f>
        <v>832</v>
      </c>
      <c r="H21" s="71"/>
      <c r="J21" s="67" t="s">
        <v>65</v>
      </c>
      <c r="K21" s="69" t="s">
        <v>77</v>
      </c>
    </row>
    <row r="22" spans="1:11" ht="31.5" customHeight="1">
      <c r="A22" s="61">
        <v>13</v>
      </c>
      <c r="B22" s="66"/>
      <c r="C22" s="62">
        <f>'C. MAJOREL'!C22+'D. SAGNES'!C22+'A. VAYSSADE'!C22+'M. MALPEL'!C22</f>
        <v>210</v>
      </c>
      <c r="D22" s="62">
        <f>'C. MAJOREL'!D22+'D. SAGNES'!D22+'A. VAYSSADE'!D22+'M. MALPEL'!D22</f>
        <v>209</v>
      </c>
      <c r="E22" s="62">
        <f>'C. MAJOREL'!E22+'D. SAGNES'!E22+'A. VAYSSADE'!E22+'M. MALPEL'!E22</f>
        <v>205</v>
      </c>
      <c r="F22" s="62">
        <f>'C. MAJOREL'!F22+'D. SAGNES'!F22+'A. VAYSSADE'!F22+'M. MALPEL'!F22</f>
        <v>210</v>
      </c>
      <c r="G22" s="63">
        <f>SUM(C22:F22)</f>
        <v>834</v>
      </c>
      <c r="H22" s="63"/>
      <c r="J22" s="67" t="s">
        <v>69</v>
      </c>
      <c r="K22" s="69" t="s">
        <v>77</v>
      </c>
    </row>
    <row r="23" spans="1:8" ht="31.5" customHeight="1">
      <c r="A23"/>
      <c r="B23"/>
      <c r="C23" s="64">
        <f>(C14+C15+C21+C22+SUM(C3:C10))/12</f>
        <v>198.25</v>
      </c>
      <c r="D23" s="64">
        <f>(D14+D15+D21+D22+SUM(D3:D10))/12</f>
        <v>204.25</v>
      </c>
      <c r="E23" s="64">
        <f>(E14+E15+E21+E22+SUM(E3:E10))/12</f>
        <v>202.66666666666666</v>
      </c>
      <c r="F23" s="64">
        <f>(F21+F22)/2</f>
        <v>212</v>
      </c>
      <c r="G23" s="65">
        <f>F24/38</f>
        <v>202.26315789473685</v>
      </c>
      <c r="H23" s="65"/>
    </row>
    <row r="24" spans="1:8" ht="15.75" customHeight="1">
      <c r="A24"/>
      <c r="B24"/>
      <c r="F24" s="70">
        <f>F17+G21+G22</f>
        <v>7686</v>
      </c>
      <c r="H24"/>
    </row>
  </sheetData>
  <sheetProtection selectLockedCells="1" selectUnlockedCells="1"/>
  <mergeCells count="6">
    <mergeCell ref="C2:F2"/>
    <mergeCell ref="B14:B15"/>
    <mergeCell ref="B21:B22"/>
    <mergeCell ref="G21:H21"/>
    <mergeCell ref="G22:H22"/>
    <mergeCell ref="G23:H23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z z</cp:lastModifiedBy>
  <cp:lastPrinted>2005-01-16T11:59:55Z</cp:lastPrinted>
  <dcterms:created xsi:type="dcterms:W3CDTF">2000-05-22T19:23:21Z</dcterms:created>
  <dcterms:modified xsi:type="dcterms:W3CDTF">2018-07-31T07:08:16Z</dcterms:modified>
  <cp:category/>
  <cp:version/>
  <cp:contentType/>
  <cp:contentStatus/>
  <cp:revision>261</cp:revision>
</cp:coreProperties>
</file>